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740" yWindow="345" windowWidth="14235" windowHeight="6615"/>
  </bookViews>
  <sheets>
    <sheet name="Budget Cover" sheetId="1" r:id="rId1"/>
    <sheet name="Key Assumptions" sheetId="3" r:id="rId2"/>
    <sheet name="Land Prep Costs" sheetId="4" r:id="rId3"/>
    <sheet name="Year 1 Costs" sheetId="2" r:id="rId4"/>
    <sheet name="Year 2 Costs" sheetId="5" r:id="rId5"/>
    <sheet name="Year 3 Costs" sheetId="6" r:id="rId6"/>
    <sheet name="Cost Summary" sheetId="7" r:id="rId7"/>
    <sheet name="Labor Summary" sheetId="8" r:id="rId8"/>
    <sheet name="Estimated Returns" sheetId="9" r:id="rId9"/>
    <sheet name="Investment Analysis" sheetId="10" r:id="rId10"/>
  </sheets>
  <externalReferences>
    <externalReference r:id="rId11"/>
  </externalReferences>
  <calcPr calcId="125725"/>
</workbook>
</file>

<file path=xl/calcChain.xml><?xml version="1.0" encoding="utf-8"?>
<calcChain xmlns="http://schemas.openxmlformats.org/spreadsheetml/2006/main">
  <c r="O19" i="10"/>
  <c r="J26"/>
  <c r="N19"/>
  <c r="M19"/>
  <c r="L19"/>
  <c r="K19"/>
  <c r="J19"/>
  <c r="I19"/>
  <c r="H19"/>
  <c r="G19"/>
  <c r="F19"/>
  <c r="O18"/>
  <c r="N18"/>
  <c r="M18"/>
  <c r="J22"/>
  <c r="L18"/>
  <c r="K18"/>
  <c r="J18"/>
  <c r="I18"/>
  <c r="H18"/>
  <c r="G18"/>
  <c r="F18"/>
  <c r="E18"/>
  <c r="D18"/>
  <c r="C18"/>
  <c r="B18"/>
  <c r="O17"/>
  <c r="N17"/>
  <c r="M17"/>
  <c r="L17"/>
  <c r="K17"/>
  <c r="J17"/>
  <c r="I17"/>
  <c r="H17"/>
  <c r="G17"/>
  <c r="F17"/>
  <c r="E17"/>
  <c r="D17"/>
  <c r="C17"/>
  <c r="B17"/>
  <c r="O16"/>
  <c r="N16"/>
  <c r="M16"/>
  <c r="L16"/>
  <c r="K16"/>
  <c r="J16"/>
  <c r="I16"/>
  <c r="H16"/>
  <c r="G16"/>
  <c r="F16"/>
  <c r="E16"/>
  <c r="D16"/>
  <c r="C16"/>
  <c r="B16"/>
  <c r="O15"/>
  <c r="N15"/>
  <c r="M15"/>
  <c r="L15"/>
  <c r="K15"/>
  <c r="J15"/>
  <c r="I15"/>
  <c r="H15"/>
  <c r="G15"/>
  <c r="F15"/>
  <c r="E15"/>
  <c r="D15"/>
  <c r="C15"/>
  <c r="B15"/>
  <c r="O14"/>
  <c r="N14"/>
  <c r="M14"/>
  <c r="L14"/>
  <c r="K14"/>
  <c r="J14"/>
  <c r="I14"/>
  <c r="H14"/>
  <c r="G14"/>
  <c r="F14"/>
  <c r="E14"/>
  <c r="D14"/>
  <c r="C14"/>
  <c r="B14"/>
  <c r="O13"/>
  <c r="N13"/>
  <c r="M13"/>
  <c r="L13"/>
  <c r="K13"/>
  <c r="J13"/>
  <c r="I13"/>
  <c r="H13"/>
  <c r="G13"/>
  <c r="F13"/>
  <c r="E13"/>
  <c r="D13"/>
  <c r="C13"/>
  <c r="B13"/>
  <c r="O12"/>
  <c r="N12"/>
  <c r="M12"/>
  <c r="L12"/>
  <c r="K12"/>
  <c r="J12"/>
  <c r="I12"/>
  <c r="H12"/>
  <c r="G12"/>
  <c r="F12"/>
  <c r="E12"/>
  <c r="D12"/>
  <c r="C12"/>
  <c r="B12"/>
  <c r="O11"/>
  <c r="N11"/>
  <c r="M11"/>
  <c r="L11"/>
  <c r="K11"/>
  <c r="J11"/>
  <c r="I11"/>
  <c r="H11"/>
  <c r="G11"/>
  <c r="F11"/>
  <c r="E11"/>
  <c r="D11"/>
  <c r="C11"/>
  <c r="B11"/>
  <c r="O10"/>
  <c r="N10"/>
  <c r="M10"/>
  <c r="L10"/>
  <c r="K10"/>
  <c r="J10"/>
  <c r="I10"/>
  <c r="H10"/>
  <c r="G10"/>
  <c r="F10"/>
  <c r="E10"/>
  <c r="D10"/>
  <c r="C10"/>
  <c r="B10"/>
  <c r="O9"/>
  <c r="N9"/>
  <c r="M9"/>
  <c r="L9"/>
  <c r="K9"/>
  <c r="J9"/>
  <c r="I9"/>
  <c r="H9"/>
  <c r="G9"/>
  <c r="F9"/>
  <c r="E9"/>
  <c r="D9"/>
  <c r="C9"/>
  <c r="B9"/>
  <c r="O8"/>
  <c r="N8"/>
  <c r="M8"/>
  <c r="L8"/>
  <c r="K8"/>
  <c r="J8"/>
  <c r="I8"/>
  <c r="H8"/>
  <c r="G8"/>
  <c r="F8"/>
  <c r="E8"/>
  <c r="D8"/>
  <c r="C8"/>
  <c r="B8"/>
  <c r="I44" i="9"/>
  <c r="H44"/>
  <c r="G44"/>
  <c r="F44"/>
  <c r="E44"/>
  <c r="D44"/>
  <c r="C44"/>
  <c r="B44"/>
  <c r="A44"/>
  <c r="I43"/>
  <c r="H43"/>
  <c r="G43"/>
  <c r="F43"/>
  <c r="E43"/>
  <c r="D43"/>
  <c r="C43"/>
  <c r="B43"/>
  <c r="A43"/>
  <c r="I42"/>
  <c r="H42"/>
  <c r="G42"/>
  <c r="F42"/>
  <c r="E42"/>
  <c r="D42"/>
  <c r="C42"/>
  <c r="B42"/>
  <c r="A42"/>
  <c r="I41"/>
  <c r="H41"/>
  <c r="G41"/>
  <c r="F41"/>
  <c r="E41"/>
  <c r="D41"/>
  <c r="C41"/>
  <c r="B41"/>
  <c r="A41"/>
  <c r="I40"/>
  <c r="H40"/>
  <c r="G40"/>
  <c r="F40"/>
  <c r="E40"/>
  <c r="D40"/>
  <c r="C40"/>
  <c r="B40"/>
  <c r="A40"/>
  <c r="I33"/>
  <c r="H33"/>
  <c r="G33"/>
  <c r="F33"/>
  <c r="E33"/>
  <c r="D33"/>
  <c r="C33"/>
  <c r="B33"/>
  <c r="A33"/>
  <c r="I32"/>
  <c r="H32"/>
  <c r="G32"/>
  <c r="F32"/>
  <c r="E32"/>
  <c r="D32"/>
  <c r="C32"/>
  <c r="B32"/>
  <c r="A32"/>
  <c r="I31"/>
  <c r="H31"/>
  <c r="G31"/>
  <c r="F31"/>
  <c r="E31"/>
  <c r="D31"/>
  <c r="C31"/>
  <c r="B31"/>
  <c r="A31"/>
  <c r="I30"/>
  <c r="H30"/>
  <c r="G30"/>
  <c r="F30"/>
  <c r="E30"/>
  <c r="D30"/>
  <c r="C30"/>
  <c r="B30"/>
  <c r="A30"/>
  <c r="I29"/>
  <c r="H29"/>
  <c r="G29"/>
  <c r="F29"/>
  <c r="E29"/>
  <c r="D29"/>
  <c r="C29"/>
  <c r="B29"/>
  <c r="A29"/>
  <c r="E23"/>
  <c r="H22"/>
  <c r="G22"/>
  <c r="F22"/>
  <c r="E22"/>
  <c r="D22"/>
  <c r="C22"/>
  <c r="H21"/>
  <c r="G21"/>
  <c r="F21"/>
  <c r="E21"/>
  <c r="D21"/>
  <c r="C21"/>
  <c r="H20"/>
  <c r="G20"/>
  <c r="F20"/>
  <c r="E20"/>
  <c r="D20"/>
  <c r="C20"/>
  <c r="H19"/>
  <c r="G19"/>
  <c r="F19"/>
  <c r="E19"/>
  <c r="D19"/>
  <c r="C19"/>
  <c r="H18"/>
  <c r="G18"/>
  <c r="F18"/>
  <c r="E18"/>
  <c r="D18"/>
  <c r="C18"/>
  <c r="H17"/>
  <c r="G17"/>
  <c r="F17"/>
  <c r="E17"/>
  <c r="D17"/>
  <c r="E11"/>
  <c r="H10"/>
  <c r="G10"/>
  <c r="F10"/>
  <c r="E10"/>
  <c r="D10"/>
  <c r="C10"/>
  <c r="H9"/>
  <c r="G9"/>
  <c r="F9"/>
  <c r="E9"/>
  <c r="D9"/>
  <c r="C9"/>
  <c r="H8"/>
  <c r="G8"/>
  <c r="F8"/>
  <c r="E8"/>
  <c r="D8"/>
  <c r="C8"/>
  <c r="H7"/>
  <c r="G7"/>
  <c r="F7"/>
  <c r="E7"/>
  <c r="D7"/>
  <c r="C7"/>
  <c r="H6"/>
  <c r="G6"/>
  <c r="F6"/>
  <c r="E6"/>
  <c r="D6"/>
  <c r="C6"/>
  <c r="H5"/>
  <c r="G5"/>
  <c r="F5"/>
  <c r="E5"/>
  <c r="D5"/>
  <c r="G37" i="8"/>
  <c r="C37"/>
  <c r="G36"/>
  <c r="C36"/>
  <c r="G35"/>
  <c r="C35"/>
  <c r="G34"/>
  <c r="C34"/>
  <c r="G33"/>
  <c r="C33"/>
  <c r="G32"/>
  <c r="C32"/>
  <c r="G31"/>
  <c r="C31"/>
  <c r="G30"/>
  <c r="C30"/>
  <c r="G29"/>
  <c r="C29"/>
  <c r="G28"/>
  <c r="C28"/>
  <c r="G27"/>
  <c r="C27"/>
  <c r="G26"/>
  <c r="C26"/>
  <c r="G25"/>
  <c r="C25"/>
  <c r="G24"/>
  <c r="C24"/>
  <c r="G22"/>
  <c r="C22"/>
  <c r="G21"/>
  <c r="C21"/>
  <c r="G20"/>
  <c r="C20"/>
  <c r="G19"/>
  <c r="C19"/>
  <c r="G18"/>
  <c r="C18"/>
  <c r="G17"/>
  <c r="C17"/>
  <c r="G16"/>
  <c r="C16"/>
  <c r="G15"/>
  <c r="C15"/>
  <c r="G14"/>
  <c r="C14"/>
  <c r="G13"/>
  <c r="C13"/>
  <c r="G12"/>
  <c r="C12"/>
  <c r="G11"/>
  <c r="C11"/>
  <c r="G10"/>
  <c r="C10"/>
  <c r="G9"/>
  <c r="C9"/>
  <c r="E76" i="7"/>
  <c r="D76"/>
  <c r="C76"/>
  <c r="F76"/>
  <c r="E75"/>
  <c r="D75"/>
  <c r="C75"/>
  <c r="F75"/>
  <c r="E74"/>
  <c r="D74"/>
  <c r="C74"/>
  <c r="F74"/>
  <c r="E73"/>
  <c r="D73"/>
  <c r="C73"/>
  <c r="F73"/>
  <c r="E72"/>
  <c r="D72"/>
  <c r="C72"/>
  <c r="F72"/>
  <c r="E71"/>
  <c r="D71"/>
  <c r="C71"/>
  <c r="F71"/>
  <c r="E70"/>
  <c r="D70"/>
  <c r="C70"/>
  <c r="F70"/>
  <c r="E69"/>
  <c r="D69"/>
  <c r="C69"/>
  <c r="F69"/>
  <c r="E68"/>
  <c r="D68"/>
  <c r="C68"/>
  <c r="F68"/>
  <c r="E67"/>
  <c r="D67"/>
  <c r="C67"/>
  <c r="F67"/>
  <c r="E66"/>
  <c r="D66"/>
  <c r="C66"/>
  <c r="F66"/>
  <c r="E65"/>
  <c r="D65"/>
  <c r="C65"/>
  <c r="F65"/>
  <c r="E64"/>
  <c r="D64"/>
  <c r="C64"/>
  <c r="F64"/>
  <c r="E63"/>
  <c r="E77"/>
  <c r="D63"/>
  <c r="D77"/>
  <c r="C63"/>
  <c r="C77"/>
  <c r="F77"/>
  <c r="E53"/>
  <c r="D53"/>
  <c r="C53"/>
  <c r="F53"/>
  <c r="E52"/>
  <c r="D52"/>
  <c r="C52"/>
  <c r="F52"/>
  <c r="E51"/>
  <c r="D51"/>
  <c r="C51"/>
  <c r="F51"/>
  <c r="E50"/>
  <c r="D50"/>
  <c r="C50"/>
  <c r="F50"/>
  <c r="E49"/>
  <c r="D49"/>
  <c r="C49"/>
  <c r="F49"/>
  <c r="E48"/>
  <c r="D48"/>
  <c r="C48"/>
  <c r="F48"/>
  <c r="E47"/>
  <c r="D47"/>
  <c r="C47"/>
  <c r="F47"/>
  <c r="E46"/>
  <c r="D46"/>
  <c r="C46"/>
  <c r="F46"/>
  <c r="E45"/>
  <c r="D45"/>
  <c r="C45"/>
  <c r="F45"/>
  <c r="E44"/>
  <c r="D44"/>
  <c r="C44"/>
  <c r="F44"/>
  <c r="E43"/>
  <c r="D43"/>
  <c r="C43"/>
  <c r="F43"/>
  <c r="E42"/>
  <c r="D42"/>
  <c r="C42"/>
  <c r="F42"/>
  <c r="E41"/>
  <c r="D41"/>
  <c r="C41"/>
  <c r="F41"/>
  <c r="E40"/>
  <c r="E54"/>
  <c r="D40"/>
  <c r="D54"/>
  <c r="C40"/>
  <c r="C54"/>
  <c r="F54"/>
  <c r="E37"/>
  <c r="D37"/>
  <c r="C37"/>
  <c r="F37"/>
  <c r="E36"/>
  <c r="D36"/>
  <c r="C36"/>
  <c r="F36"/>
  <c r="E35"/>
  <c r="D35"/>
  <c r="C35"/>
  <c r="F35"/>
  <c r="E34"/>
  <c r="D34"/>
  <c r="C34"/>
  <c r="F34"/>
  <c r="E33"/>
  <c r="D33"/>
  <c r="C33"/>
  <c r="F33"/>
  <c r="E32"/>
  <c r="D32"/>
  <c r="C32"/>
  <c r="F32"/>
  <c r="E31"/>
  <c r="D31"/>
  <c r="C31"/>
  <c r="F31"/>
  <c r="E30"/>
  <c r="D30"/>
  <c r="C30"/>
  <c r="F30"/>
  <c r="E29"/>
  <c r="D29"/>
  <c r="C29"/>
  <c r="F29"/>
  <c r="E28"/>
  <c r="D28"/>
  <c r="C28"/>
  <c r="F28"/>
  <c r="E27"/>
  <c r="D27"/>
  <c r="C27"/>
  <c r="F27"/>
  <c r="E26"/>
  <c r="D26"/>
  <c r="C26"/>
  <c r="F26"/>
  <c r="E25"/>
  <c r="D25"/>
  <c r="C25"/>
  <c r="F25"/>
  <c r="E24"/>
  <c r="E38"/>
  <c r="D24"/>
  <c r="D38"/>
  <c r="C24"/>
  <c r="C38"/>
  <c r="F38"/>
  <c r="E21"/>
  <c r="D21"/>
  <c r="C21"/>
  <c r="F21"/>
  <c r="E20"/>
  <c r="D20"/>
  <c r="C20"/>
  <c r="F20"/>
  <c r="E19"/>
  <c r="D19"/>
  <c r="C19"/>
  <c r="F19"/>
  <c r="E18"/>
  <c r="D18"/>
  <c r="C18"/>
  <c r="F18"/>
  <c r="E17"/>
  <c r="D17"/>
  <c r="C17"/>
  <c r="F17"/>
  <c r="E16"/>
  <c r="D16"/>
  <c r="C16"/>
  <c r="F16"/>
  <c r="E15"/>
  <c r="D15"/>
  <c r="C15"/>
  <c r="F15"/>
  <c r="E14"/>
  <c r="D14"/>
  <c r="C14"/>
  <c r="F14"/>
  <c r="E13"/>
  <c r="D13"/>
  <c r="C13"/>
  <c r="F13"/>
  <c r="E12"/>
  <c r="D12"/>
  <c r="C12"/>
  <c r="F12"/>
  <c r="E11"/>
  <c r="D11"/>
  <c r="C11"/>
  <c r="F11"/>
  <c r="F10"/>
  <c r="E9"/>
  <c r="E22"/>
  <c r="D9"/>
  <c r="D22"/>
  <c r="C9"/>
  <c r="C22"/>
  <c r="F22"/>
  <c r="F8"/>
  <c r="I127" i="6"/>
  <c r="H127"/>
  <c r="G127"/>
  <c r="F127"/>
  <c r="I125"/>
  <c r="H125"/>
  <c r="G125"/>
  <c r="F125"/>
  <c r="I124"/>
  <c r="H124"/>
  <c r="G124"/>
  <c r="F124"/>
  <c r="I123"/>
  <c r="H123"/>
  <c r="G123"/>
  <c r="F123"/>
  <c r="I121"/>
  <c r="H121"/>
  <c r="G121"/>
  <c r="F121"/>
  <c r="I120"/>
  <c r="H120"/>
  <c r="G120"/>
  <c r="F120"/>
  <c r="I119"/>
  <c r="H119"/>
  <c r="G119"/>
  <c r="F119"/>
  <c r="I118"/>
  <c r="H118"/>
  <c r="G118"/>
  <c r="F118"/>
  <c r="I117"/>
  <c r="H117"/>
  <c r="G117"/>
  <c r="F117"/>
  <c r="I116"/>
  <c r="H116"/>
  <c r="G116"/>
  <c r="F116"/>
  <c r="I115"/>
  <c r="H115"/>
  <c r="G115"/>
  <c r="F115"/>
  <c r="I111"/>
  <c r="H111"/>
  <c r="G111"/>
  <c r="F111"/>
  <c r="H110"/>
  <c r="G110"/>
  <c r="F110"/>
  <c r="I110"/>
  <c r="I109"/>
  <c r="H109"/>
  <c r="F109"/>
  <c r="H108"/>
  <c r="G108"/>
  <c r="F108"/>
  <c r="I108"/>
  <c r="I107"/>
  <c r="H107"/>
  <c r="G107"/>
  <c r="F107"/>
  <c r="I106"/>
  <c r="H106"/>
  <c r="G106"/>
  <c r="F106"/>
  <c r="I104"/>
  <c r="H104"/>
  <c r="G104"/>
  <c r="F104"/>
  <c r="I103"/>
  <c r="H103"/>
  <c r="G103"/>
  <c r="F103"/>
  <c r="I102"/>
  <c r="H102"/>
  <c r="G102"/>
  <c r="F102"/>
  <c r="I101"/>
  <c r="H101"/>
  <c r="G101"/>
  <c r="F101"/>
  <c r="I100"/>
  <c r="H100"/>
  <c r="G100"/>
  <c r="F100"/>
  <c r="I99"/>
  <c r="H99"/>
  <c r="G99"/>
  <c r="F99"/>
  <c r="I98"/>
  <c r="H98"/>
  <c r="G98"/>
  <c r="F98"/>
  <c r="I97"/>
  <c r="H97"/>
  <c r="G97"/>
  <c r="F97"/>
  <c r="I95"/>
  <c r="H95"/>
  <c r="G95"/>
  <c r="F95"/>
  <c r="E95"/>
  <c r="I94"/>
  <c r="H94"/>
  <c r="G94"/>
  <c r="F94"/>
  <c r="E94"/>
  <c r="E92"/>
  <c r="H91"/>
  <c r="G91"/>
  <c r="F91"/>
  <c r="I91"/>
  <c r="I90"/>
  <c r="H90"/>
  <c r="G90"/>
  <c r="F90"/>
  <c r="I88"/>
  <c r="H88"/>
  <c r="G88"/>
  <c r="F88"/>
  <c r="I87"/>
  <c r="H87"/>
  <c r="G87"/>
  <c r="F87"/>
  <c r="I86"/>
  <c r="H86"/>
  <c r="G86"/>
  <c r="F86"/>
  <c r="I85"/>
  <c r="H85"/>
  <c r="G85"/>
  <c r="F85"/>
  <c r="I84"/>
  <c r="H84"/>
  <c r="G84"/>
  <c r="F84"/>
  <c r="I83"/>
  <c r="H83"/>
  <c r="G83"/>
  <c r="F83"/>
  <c r="I82"/>
  <c r="H82"/>
  <c r="G82"/>
  <c r="F82"/>
  <c r="I81"/>
  <c r="H81"/>
  <c r="G81"/>
  <c r="F81"/>
  <c r="I79"/>
  <c r="H79"/>
  <c r="G79"/>
  <c r="F79"/>
  <c r="E79"/>
  <c r="I78"/>
  <c r="H78"/>
  <c r="G78"/>
  <c r="F78"/>
  <c r="E78"/>
  <c r="E76"/>
  <c r="E74"/>
  <c r="E73"/>
  <c r="E72"/>
  <c r="E70"/>
  <c r="E69"/>
  <c r="E67"/>
  <c r="I66"/>
  <c r="H66"/>
  <c r="G66"/>
  <c r="F66"/>
  <c r="H65"/>
  <c r="G65"/>
  <c r="F65"/>
  <c r="I65"/>
  <c r="H64"/>
  <c r="G64"/>
  <c r="F64"/>
  <c r="I64"/>
  <c r="I63"/>
  <c r="H63"/>
  <c r="G63"/>
  <c r="F63"/>
  <c r="I62"/>
  <c r="H62"/>
  <c r="G62"/>
  <c r="F62"/>
  <c r="I60"/>
  <c r="H60"/>
  <c r="G60"/>
  <c r="F60"/>
  <c r="I59"/>
  <c r="H59"/>
  <c r="G59"/>
  <c r="F59"/>
  <c r="H56"/>
  <c r="G56"/>
  <c r="F56"/>
  <c r="I56"/>
  <c r="H55"/>
  <c r="G55"/>
  <c r="F55"/>
  <c r="I55"/>
  <c r="I54"/>
  <c r="H54"/>
  <c r="G54"/>
  <c r="F54"/>
  <c r="I53"/>
  <c r="H53"/>
  <c r="G53"/>
  <c r="F53"/>
  <c r="I52"/>
  <c r="H52"/>
  <c r="G52"/>
  <c r="F52"/>
  <c r="I51"/>
  <c r="H51"/>
  <c r="G51"/>
  <c r="F51"/>
  <c r="I49"/>
  <c r="H49"/>
  <c r="G49"/>
  <c r="F49"/>
  <c r="H48"/>
  <c r="G48"/>
  <c r="F48"/>
  <c r="I48"/>
  <c r="H47"/>
  <c r="G47"/>
  <c r="F47"/>
  <c r="I47"/>
  <c r="H46"/>
  <c r="G46"/>
  <c r="F46"/>
  <c r="I46"/>
  <c r="I45"/>
  <c r="H45"/>
  <c r="G45"/>
  <c r="F45"/>
  <c r="I44"/>
  <c r="H44"/>
  <c r="G44"/>
  <c r="F44"/>
  <c r="I43"/>
  <c r="H43"/>
  <c r="G43"/>
  <c r="F43"/>
  <c r="I42"/>
  <c r="H42"/>
  <c r="G42"/>
  <c r="F42"/>
  <c r="I41"/>
  <c r="H41"/>
  <c r="G41"/>
  <c r="F41"/>
  <c r="I39"/>
  <c r="H39"/>
  <c r="G39"/>
  <c r="F39"/>
  <c r="H38"/>
  <c r="G38"/>
  <c r="F38"/>
  <c r="I38"/>
  <c r="I37"/>
  <c r="H37"/>
  <c r="G37"/>
  <c r="F37"/>
  <c r="I36"/>
  <c r="H36"/>
  <c r="G36"/>
  <c r="F36"/>
  <c r="I35"/>
  <c r="H35"/>
  <c r="G35"/>
  <c r="F35"/>
  <c r="I34"/>
  <c r="H34"/>
  <c r="G34"/>
  <c r="F34"/>
  <c r="I33"/>
  <c r="H33"/>
  <c r="G33"/>
  <c r="F33"/>
  <c r="I31"/>
  <c r="H31"/>
  <c r="G31"/>
  <c r="F31"/>
  <c r="I30"/>
  <c r="H30"/>
  <c r="G30"/>
  <c r="F30"/>
  <c r="I29"/>
  <c r="H29"/>
  <c r="G29"/>
  <c r="F29"/>
  <c r="H28"/>
  <c r="G28"/>
  <c r="F28"/>
  <c r="I28"/>
  <c r="I27"/>
  <c r="H27"/>
  <c r="G27"/>
  <c r="F27"/>
  <c r="I26"/>
  <c r="H26"/>
  <c r="G26"/>
  <c r="F26"/>
  <c r="I24"/>
  <c r="H24"/>
  <c r="G24"/>
  <c r="F24"/>
  <c r="H23"/>
  <c r="G23"/>
  <c r="F23"/>
  <c r="I23"/>
  <c r="H22"/>
  <c r="G22"/>
  <c r="F22"/>
  <c r="I22"/>
  <c r="I21"/>
  <c r="H21"/>
  <c r="G21"/>
  <c r="F21"/>
  <c r="I19"/>
  <c r="H19"/>
  <c r="G19"/>
  <c r="F19"/>
  <c r="I18"/>
  <c r="H18"/>
  <c r="G18"/>
  <c r="F18"/>
  <c r="I17"/>
  <c r="H17"/>
  <c r="G17"/>
  <c r="F17"/>
  <c r="I15"/>
  <c r="H15"/>
  <c r="G15"/>
  <c r="F15"/>
  <c r="I14"/>
  <c r="H14"/>
  <c r="G14"/>
  <c r="F14"/>
  <c r="I13"/>
  <c r="H13"/>
  <c r="G13"/>
  <c r="F13"/>
  <c r="I11"/>
  <c r="H11"/>
  <c r="G11"/>
  <c r="F11"/>
  <c r="I10"/>
  <c r="H10"/>
  <c r="G10"/>
  <c r="F10"/>
  <c r="I9"/>
  <c r="H9"/>
  <c r="G9"/>
  <c r="F9"/>
  <c r="F3"/>
  <c r="D3"/>
  <c r="I128" i="5"/>
  <c r="H128"/>
  <c r="G128"/>
  <c r="F128"/>
  <c r="I126"/>
  <c r="H126"/>
  <c r="G126"/>
  <c r="F126"/>
  <c r="I125"/>
  <c r="H125"/>
  <c r="G125"/>
  <c r="F125"/>
  <c r="I124"/>
  <c r="H124"/>
  <c r="G124"/>
  <c r="F124"/>
  <c r="I122"/>
  <c r="H122"/>
  <c r="G122"/>
  <c r="F122"/>
  <c r="I121"/>
  <c r="H121"/>
  <c r="G121"/>
  <c r="F121"/>
  <c r="I120"/>
  <c r="H120"/>
  <c r="G120"/>
  <c r="F120"/>
  <c r="I119"/>
  <c r="H119"/>
  <c r="G119"/>
  <c r="F119"/>
  <c r="I118"/>
  <c r="H118"/>
  <c r="G118"/>
  <c r="F118"/>
  <c r="I117"/>
  <c r="H117"/>
  <c r="G117"/>
  <c r="F117"/>
  <c r="I116"/>
  <c r="H116"/>
  <c r="G116"/>
  <c r="F116"/>
  <c r="I111"/>
  <c r="H111"/>
  <c r="G111"/>
  <c r="F111"/>
  <c r="I110"/>
  <c r="H110"/>
  <c r="G110"/>
  <c r="F110"/>
  <c r="H109"/>
  <c r="G109"/>
  <c r="F109"/>
  <c r="I109"/>
  <c r="I108"/>
  <c r="H108"/>
  <c r="G108"/>
  <c r="F108"/>
  <c r="I107"/>
  <c r="H107"/>
  <c r="G107"/>
  <c r="F107"/>
  <c r="I105"/>
  <c r="H105"/>
  <c r="G105"/>
  <c r="F105"/>
  <c r="I104"/>
  <c r="H104"/>
  <c r="G104"/>
  <c r="F104"/>
  <c r="I103"/>
  <c r="H103"/>
  <c r="G103"/>
  <c r="F103"/>
  <c r="I102"/>
  <c r="H102"/>
  <c r="G102"/>
  <c r="F102"/>
  <c r="I101"/>
  <c r="H101"/>
  <c r="G101"/>
  <c r="F101"/>
  <c r="I100"/>
  <c r="H100"/>
  <c r="G100"/>
  <c r="F100"/>
  <c r="I99"/>
  <c r="H99"/>
  <c r="G99"/>
  <c r="F99"/>
  <c r="I98"/>
  <c r="H98"/>
  <c r="G98"/>
  <c r="F98"/>
  <c r="I96"/>
  <c r="H96"/>
  <c r="G96"/>
  <c r="F96"/>
  <c r="E96"/>
  <c r="I95"/>
  <c r="H95"/>
  <c r="G95"/>
  <c r="F95"/>
  <c r="E95"/>
  <c r="E93"/>
  <c r="H92"/>
  <c r="G92"/>
  <c r="F92"/>
  <c r="I92"/>
  <c r="I91"/>
  <c r="H91"/>
  <c r="G91"/>
  <c r="F91"/>
  <c r="I89"/>
  <c r="H89"/>
  <c r="G89"/>
  <c r="F89"/>
  <c r="I88"/>
  <c r="H88"/>
  <c r="G88"/>
  <c r="F88"/>
  <c r="I87"/>
  <c r="H87"/>
  <c r="G87"/>
  <c r="F87"/>
  <c r="I86"/>
  <c r="H86"/>
  <c r="G86"/>
  <c r="F86"/>
  <c r="I85"/>
  <c r="H85"/>
  <c r="G85"/>
  <c r="F85"/>
  <c r="I84"/>
  <c r="H84"/>
  <c r="G84"/>
  <c r="F84"/>
  <c r="I83"/>
  <c r="H83"/>
  <c r="G83"/>
  <c r="F83"/>
  <c r="I82"/>
  <c r="H82"/>
  <c r="G82"/>
  <c r="F82"/>
  <c r="I80"/>
  <c r="H80"/>
  <c r="G80"/>
  <c r="F80"/>
  <c r="E80"/>
  <c r="I79"/>
  <c r="H79"/>
  <c r="G79"/>
  <c r="F79"/>
  <c r="E79"/>
  <c r="E77"/>
  <c r="E74"/>
  <c r="E73"/>
  <c r="E72"/>
  <c r="E70"/>
  <c r="E69"/>
  <c r="E67"/>
  <c r="I66"/>
  <c r="H66"/>
  <c r="G66"/>
  <c r="F66"/>
  <c r="H65"/>
  <c r="G65"/>
  <c r="F65"/>
  <c r="I65"/>
  <c r="H64"/>
  <c r="G64"/>
  <c r="F64"/>
  <c r="I64"/>
  <c r="I63"/>
  <c r="H63"/>
  <c r="G63"/>
  <c r="F63"/>
  <c r="I62"/>
  <c r="H62"/>
  <c r="G62"/>
  <c r="F62"/>
  <c r="I60"/>
  <c r="H60"/>
  <c r="G60"/>
  <c r="F60"/>
  <c r="I59"/>
  <c r="H59"/>
  <c r="G59"/>
  <c r="F59"/>
  <c r="H56"/>
  <c r="G56"/>
  <c r="F56"/>
  <c r="I56"/>
  <c r="H55"/>
  <c r="G55"/>
  <c r="F55"/>
  <c r="I55"/>
  <c r="I54"/>
  <c r="H54"/>
  <c r="G54"/>
  <c r="F54"/>
  <c r="I53"/>
  <c r="H53"/>
  <c r="G53"/>
  <c r="F53"/>
  <c r="I52"/>
  <c r="H52"/>
  <c r="G52"/>
  <c r="F52"/>
  <c r="I51"/>
  <c r="H51"/>
  <c r="G51"/>
  <c r="F51"/>
  <c r="I49"/>
  <c r="H49"/>
  <c r="G49"/>
  <c r="F49"/>
  <c r="H48"/>
  <c r="G48"/>
  <c r="F48"/>
  <c r="I48"/>
  <c r="H47"/>
  <c r="G47"/>
  <c r="F47"/>
  <c r="I47"/>
  <c r="H46"/>
  <c r="G46"/>
  <c r="F46"/>
  <c r="I46"/>
  <c r="I45"/>
  <c r="H45"/>
  <c r="G45"/>
  <c r="F45"/>
  <c r="I44"/>
  <c r="H44"/>
  <c r="G44"/>
  <c r="F44"/>
  <c r="I43"/>
  <c r="H43"/>
  <c r="G43"/>
  <c r="F43"/>
  <c r="I42"/>
  <c r="H42"/>
  <c r="G42"/>
  <c r="F42"/>
  <c r="I41"/>
  <c r="H41"/>
  <c r="G41"/>
  <c r="F41"/>
  <c r="I39"/>
  <c r="H39"/>
  <c r="G39"/>
  <c r="F39"/>
  <c r="H38"/>
  <c r="G38"/>
  <c r="F38"/>
  <c r="I38"/>
  <c r="I37"/>
  <c r="H37"/>
  <c r="G37"/>
  <c r="F37"/>
  <c r="I36"/>
  <c r="H36"/>
  <c r="G36"/>
  <c r="F36"/>
  <c r="I35"/>
  <c r="H35"/>
  <c r="G35"/>
  <c r="F35"/>
  <c r="I34"/>
  <c r="H34"/>
  <c r="G34"/>
  <c r="F34"/>
  <c r="I33"/>
  <c r="H33"/>
  <c r="G33"/>
  <c r="F33"/>
  <c r="I31"/>
  <c r="H31"/>
  <c r="G31"/>
  <c r="F31"/>
  <c r="I30"/>
  <c r="H30"/>
  <c r="G30"/>
  <c r="F30"/>
  <c r="I29"/>
  <c r="H29"/>
  <c r="G29"/>
  <c r="F29"/>
  <c r="H28"/>
  <c r="G28"/>
  <c r="F28"/>
  <c r="I28"/>
  <c r="I27"/>
  <c r="H27"/>
  <c r="G27"/>
  <c r="F27"/>
  <c r="I26"/>
  <c r="H26"/>
  <c r="G26"/>
  <c r="F26"/>
  <c r="I24"/>
  <c r="H24"/>
  <c r="G24"/>
  <c r="F24"/>
  <c r="H23"/>
  <c r="G23"/>
  <c r="F23"/>
  <c r="I23"/>
  <c r="H22"/>
  <c r="G22"/>
  <c r="F22"/>
  <c r="I22"/>
  <c r="I21"/>
  <c r="H21"/>
  <c r="G21"/>
  <c r="F21"/>
  <c r="I19"/>
  <c r="H19"/>
  <c r="G19"/>
  <c r="F19"/>
  <c r="I18"/>
  <c r="H18"/>
  <c r="G18"/>
  <c r="F18"/>
  <c r="I17"/>
  <c r="H17"/>
  <c r="G17"/>
  <c r="F17"/>
  <c r="I15"/>
  <c r="H15"/>
  <c r="G15"/>
  <c r="F15"/>
  <c r="I14"/>
  <c r="H14"/>
  <c r="G14"/>
  <c r="F14"/>
  <c r="I13"/>
  <c r="H13"/>
  <c r="G13"/>
  <c r="F13"/>
  <c r="I11"/>
  <c r="H11"/>
  <c r="G11"/>
  <c r="F11"/>
  <c r="I10"/>
  <c r="H10"/>
  <c r="G10"/>
  <c r="F10"/>
  <c r="I9"/>
  <c r="H9"/>
  <c r="G9"/>
  <c r="F9"/>
  <c r="F3"/>
  <c r="D3"/>
  <c r="F9" i="7"/>
  <c r="F24"/>
  <c r="F40"/>
  <c r="F63"/>
</calcChain>
</file>

<file path=xl/sharedStrings.xml><?xml version="1.0" encoding="utf-8"?>
<sst xmlns="http://schemas.openxmlformats.org/spreadsheetml/2006/main" count="1232" uniqueCount="275">
  <si>
    <t xml:space="preserve"> Cost of Producing, Harvesting and Marketing Primocane-Fruiting Raspberries </t>
  </si>
  <si>
    <t xml:space="preserve">  in North Carolina</t>
  </si>
  <si>
    <t>Estimated Costs for a Five Acre Commercial Operation</t>
  </si>
  <si>
    <t>Developed By:</t>
  </si>
  <si>
    <t>Charles D. Safley</t>
  </si>
  <si>
    <t xml:space="preserve">Professor, Department of Agricultural and Resource Economics, North Carolina State </t>
  </si>
  <si>
    <t>University, Raleigh, NC 27695-8109</t>
  </si>
  <si>
    <t>Gina E. Fernandez</t>
  </si>
  <si>
    <t xml:space="preserve">Associate Professor, Department of Horticultural Science, North Carolina State </t>
  </si>
  <si>
    <t>University, Raleigh NC 27695-7609</t>
  </si>
  <si>
    <t>Derek Inhen</t>
  </si>
  <si>
    <t xml:space="preserve">Research Assistant, Department of Agricultural and Resource Economics, North Carolina State </t>
  </si>
  <si>
    <t xml:space="preserve">This budget presents the estimated costs of producing and harvesting primocane-fruiting raspberries in North Carolina along with an analysis of the effects of varying yields and wholesale prices that can be useful for farmers considering starting a commercial operation or expanding an existing operation. While the budget was developed for a representative 5 acre planting with drip irrigation, the cost estimates are presented on a per acre basis. It was also  assumed that the management would be near optimal and that all currently recommended practices by the North Carolina Agricultural Extension Service would be followed.  </t>
  </si>
  <si>
    <t xml:space="preserve">For purposes of this study, it was assumed that all the machinery and equipment were purchased new at 2008 purchase prices. The machinery and equipment used in this budget reflect machinery components that can be used for other farming enterprises in addition to growing primocane-fruiting raspberries on a typical diversified farm. Therefore, the hours of annual use and the resulting costs per hour reflect the equipment costs for a total farm business. The exception to this are the irrigation equipment, the fertilizer injector and the plastic layer/fumigator which were used solely for primocane-fruiting raspberry production and the refrigeration equipment, which was needed to maintain berry quality during storage and transportation to the wholesale market. </t>
  </si>
  <si>
    <t>Costs associated with Good Agricultural Practices (GAP) and third certification party, if required by your buyer, will vary from farm-to-farm.  In addition the implementation costs will vary each year of the production cycle. We have included a line item in this budget titled "annual food safety costs" to account for part of these costs. However, the actual costs on your farm may differ from these estimates.</t>
  </si>
  <si>
    <t>This budget is only a guide and is not meant to be a substitute for growers calculating their own costs and estimating their own breakeven yields. Costs vary from grower to grower due to market conditions, labor supply, age and condition of the machinery and equipment, managerial skill, and many other factors. Since every situation is different, it is recommended that every grower estimate their individual production, harvesting and marketing costs based on their own production techniques, price expectations, local supply of labor, and market situation.</t>
  </si>
  <si>
    <t>It is also recommended that growers develop a marketing plan and have a marketing strategy before investing in a commercial operation. Production of high value produce is a risky business and the risk increases without a stable marketing outlet. In extreme cases, growers have experienced financial losses when they were not able to find a suitable market outlet and/or when they did not meet the buyer’s expectations.</t>
  </si>
  <si>
    <t>The spray schedule in this budget is based on a typical year, however, as any grower knows, each year is different and therefore your pests and means of control will likely vary from what is listed. See the NC Ag Chemical or the spray schedule at www.smallfruits.org &lt;http://www.smallfruits.org&gt; for a more complete listing of pest control products for primocane-fruiting raspberries. Mention of a product or vendor does not constitute a guarantee or warranty of the product, nor does it imply recommendation of one product over another. Other products may be suitable depending on soils, weather conditions, farm history, and pest pressures.</t>
  </si>
  <si>
    <t>Budget Contents:</t>
  </si>
  <si>
    <t>Key Assumptions</t>
  </si>
  <si>
    <t>Annual and monthly costs by operation for:</t>
  </si>
  <si>
    <t>Preparation Year</t>
  </si>
  <si>
    <t>Year 1: Planting Year</t>
  </si>
  <si>
    <t>Year 2: First Harvest</t>
  </si>
  <si>
    <t>Year 3 through Year 10</t>
  </si>
  <si>
    <t>Summary of the Monthly Costs</t>
  </si>
  <si>
    <t>Summary of the Monthly Labor Requirements</t>
  </si>
  <si>
    <t>Estimated Costs and Returns for Varying Yields and Wholesale Prices</t>
  </si>
  <si>
    <t>Investment Analysis</t>
  </si>
  <si>
    <t>KEY ASSUMPTIONS FOR ESTIMATING THE COST OF PRODUCING PRIMOCANE-FRUITING RASPBERRIES</t>
  </si>
  <si>
    <t>FOR THE COMMERCIAL MARKET IN NORTH CAROLINA</t>
  </si>
  <si>
    <t>Five Acre Planting, Ten Year production Cycle</t>
  </si>
  <si>
    <t>Marketing Assumptions:</t>
  </si>
  <si>
    <t>Base Yield In Pounds (Years 3 through 10)</t>
  </si>
  <si>
    <t>per acre</t>
  </si>
  <si>
    <t>Marketable Raspberries</t>
  </si>
  <si>
    <t>Percent of Base Yield</t>
  </si>
  <si>
    <t>Pounds</t>
  </si>
  <si>
    <t>6-oz cups</t>
  </si>
  <si>
    <t>Flats</t>
  </si>
  <si>
    <t>Culled Raspberries</t>
  </si>
  <si>
    <t>Market Prices</t>
  </si>
  <si>
    <t>$/Pound</t>
  </si>
  <si>
    <t>$/Flat</t>
  </si>
  <si>
    <t>Selected Input prices:</t>
  </si>
  <si>
    <t>Fuel Prices</t>
  </si>
  <si>
    <t>Regular Gas</t>
  </si>
  <si>
    <t>per gallon</t>
  </si>
  <si>
    <t>Diesel Fuel</t>
  </si>
  <si>
    <t xml:space="preserve">Production Labor </t>
  </si>
  <si>
    <t xml:space="preserve">    Base Wage</t>
  </si>
  <si>
    <t>per hour</t>
  </si>
  <si>
    <t xml:space="preserve">    Base Wage plus Employer Cost</t>
  </si>
  <si>
    <t>Harvest Labor Cost</t>
  </si>
  <si>
    <t>Picking Labor</t>
  </si>
  <si>
    <t>per falt</t>
  </si>
  <si>
    <t>Field Supervisor</t>
  </si>
  <si>
    <t>per flat</t>
  </si>
  <si>
    <t xml:space="preserve">Sorting Room Labor </t>
  </si>
  <si>
    <t>Transporting Berries from Field</t>
  </si>
  <si>
    <t>Packing Materials</t>
  </si>
  <si>
    <t xml:space="preserve">6-oz Clamshells </t>
  </si>
  <si>
    <t>each</t>
  </si>
  <si>
    <t xml:space="preserve">Flats </t>
  </si>
  <si>
    <t xml:space="preserve">ESTIMATED PRIMOCANE-FRUITING RASPBERRY PRODUCTION COSTS PER ACRE: LAND PREPARATION </t>
  </si>
  <si>
    <t>Equipment</t>
  </si>
  <si>
    <t>Materials</t>
  </si>
  <si>
    <t>Labor</t>
  </si>
  <si>
    <t>Total</t>
  </si>
  <si>
    <t>Your</t>
  </si>
  <si>
    <t>Month</t>
  </si>
  <si>
    <t>Type of Operation</t>
  </si>
  <si>
    <t>Costs</t>
  </si>
  <si>
    <t>(-----------------------  $/acre  ------------------------)</t>
  </si>
  <si>
    <t>February</t>
  </si>
  <si>
    <t>Attend Grower Meeting</t>
  </si>
  <si>
    <t>_________</t>
  </si>
  <si>
    <t>Total February</t>
  </si>
  <si>
    <t>April</t>
  </si>
  <si>
    <t>Internet service (Monthly Fee)</t>
  </si>
  <si>
    <t>Sample Soil</t>
  </si>
  <si>
    <t xml:space="preserve"> </t>
  </si>
  <si>
    <t>Nematode assay NCDA&amp;CS</t>
  </si>
  <si>
    <t>Total April</t>
  </si>
  <si>
    <t>May</t>
  </si>
  <si>
    <t>Remove noxious weeds from field perimeter</t>
  </si>
  <si>
    <t>Plow Field</t>
  </si>
  <si>
    <t>Disc Field</t>
  </si>
  <si>
    <t>Order &amp; Plant cover crop</t>
  </si>
  <si>
    <t>Apply Nutrients</t>
  </si>
  <si>
    <t>Lime</t>
  </si>
  <si>
    <t>Ammonium nitrate</t>
  </si>
  <si>
    <t>Total May</t>
  </si>
  <si>
    <t>June - September</t>
  </si>
  <si>
    <t>Mow Cover Crop</t>
  </si>
  <si>
    <t>Total June-September</t>
  </si>
  <si>
    <t>October</t>
  </si>
  <si>
    <t>Total October</t>
  </si>
  <si>
    <t>November</t>
  </si>
  <si>
    <t>Total November</t>
  </si>
  <si>
    <t>December</t>
  </si>
  <si>
    <t>Order plants</t>
  </si>
  <si>
    <t>Order trellis supplies</t>
  </si>
  <si>
    <t>Total December</t>
  </si>
  <si>
    <t>Annual Administrative Costs + Taxes</t>
  </si>
  <si>
    <t>Real Estate Taxes</t>
  </si>
  <si>
    <t>Management Fee</t>
  </si>
  <si>
    <t>Net Land Rent</t>
  </si>
  <si>
    <t>Miscellaneous</t>
  </si>
  <si>
    <t>Utilities, Legal, Accounting, Etc.</t>
  </si>
  <si>
    <t>Interest on Accumulating Investment</t>
  </si>
  <si>
    <t>Total Annual Administrative Costs + Taxes</t>
  </si>
  <si>
    <t>Seasonal Costs</t>
  </si>
  <si>
    <t>1/2 Ton Pick-up</t>
  </si>
  <si>
    <t>Operating Capital</t>
  </si>
  <si>
    <t>Total Seasonal Costs</t>
  </si>
  <si>
    <t>TOTAL SITE-PREPARATION COSTS</t>
  </si>
  <si>
    <t xml:space="preserve">ESTIMATED PRIMOCANE-FRUITING RASPBERRY PRODUCTION COSTS PER ACRE: YEAR 1- PLANTING YEAR </t>
  </si>
  <si>
    <t>January</t>
  </si>
  <si>
    <t>________</t>
  </si>
  <si>
    <t>Total January</t>
  </si>
  <si>
    <t xml:space="preserve">Attend Grower Meetings </t>
  </si>
  <si>
    <t>Mark row (flags)</t>
  </si>
  <si>
    <t>March</t>
  </si>
  <si>
    <t>Fumigate Strips (4356 linear feet)</t>
  </si>
  <si>
    <t xml:space="preserve">Plastic film </t>
  </si>
  <si>
    <t xml:space="preserve">Plant Raspberries </t>
  </si>
  <si>
    <t>Seed permanent sod</t>
  </si>
  <si>
    <t>Total March</t>
  </si>
  <si>
    <t>Order Prunning Equipment</t>
  </si>
  <si>
    <t>Order &amp; Replant</t>
  </si>
  <si>
    <t>Mark post locations</t>
  </si>
  <si>
    <t>Install Trellis</t>
  </si>
  <si>
    <t xml:space="preserve">Apply fertilizer and irrigate </t>
  </si>
  <si>
    <t>Mow alleys</t>
  </si>
  <si>
    <t>Train</t>
  </si>
  <si>
    <t>Spray Herbicide</t>
  </si>
  <si>
    <t>Hand Hoe</t>
  </si>
  <si>
    <t>Train/Prune</t>
  </si>
  <si>
    <t>June</t>
  </si>
  <si>
    <t>Irrigate (2x/wk at 3 hrs/time)</t>
  </si>
  <si>
    <t>Spray</t>
  </si>
  <si>
    <t>Total June</t>
  </si>
  <si>
    <t>July</t>
  </si>
  <si>
    <t xml:space="preserve">Cover spray </t>
  </si>
  <si>
    <t>Total July</t>
  </si>
  <si>
    <t>August</t>
  </si>
  <si>
    <t xml:space="preserve">Employee Harvest Training </t>
  </si>
  <si>
    <t>Total August</t>
  </si>
  <si>
    <t>September</t>
  </si>
  <si>
    <t>Apply Herbicide</t>
  </si>
  <si>
    <t xml:space="preserve">Harvest </t>
  </si>
  <si>
    <t>Total September</t>
  </si>
  <si>
    <t xml:space="preserve">Total October </t>
  </si>
  <si>
    <t>November-December</t>
  </si>
  <si>
    <t>Mow rows to ground  (Nov)</t>
  </si>
  <si>
    <t>Total November - December</t>
  </si>
  <si>
    <t>TOTALYEAR 1 PLANTING COSTS</t>
  </si>
  <si>
    <t>ESTIMATED PRIMOCANE-FRUITING RASPBERRY PRODUCTION COSTS PER ACRE: YEAR 2 - FIRST HARVEST</t>
  </si>
  <si>
    <t xml:space="preserve">Marketable Yield = </t>
  </si>
  <si>
    <t>pounds, or</t>
  </si>
  <si>
    <t>flats (12-6 oz cups)</t>
  </si>
  <si>
    <t>Internet service</t>
  </si>
  <si>
    <t xml:space="preserve">Order Harvest Supplies </t>
  </si>
  <si>
    <t>Set up irrigation system</t>
  </si>
  <si>
    <t>Apply fertilizer and irrigate</t>
  </si>
  <si>
    <t>Mow Alleys</t>
  </si>
  <si>
    <t>Irrigate/Fertilize</t>
  </si>
  <si>
    <t>Apply Fungicide</t>
  </si>
  <si>
    <t>Bird Detterent Management</t>
  </si>
  <si>
    <t>Apply Insecticide</t>
  </si>
  <si>
    <t>Employee Harvest Training</t>
  </si>
  <si>
    <t>Food Safety Costs</t>
  </si>
  <si>
    <t>Total Yield/Acre  (Pounds) =</t>
  </si>
  <si>
    <t>Wholesale</t>
  </si>
  <si>
    <t xml:space="preserve">      Percent Production =</t>
  </si>
  <si>
    <t xml:space="preserve">     Total Mkt Yield (Pounds)</t>
  </si>
  <si>
    <t>Culls</t>
  </si>
  <si>
    <t xml:space="preserve">        Percent Production =</t>
  </si>
  <si>
    <t xml:space="preserve">       Total Cullage (Pounds)</t>
  </si>
  <si>
    <t xml:space="preserve">       5 - Gallon Cull containers</t>
  </si>
  <si>
    <t>Harvest - 2 Weeks</t>
  </si>
  <si>
    <t>Harvested Yield (Pounds)</t>
  </si>
  <si>
    <t>Containers</t>
  </si>
  <si>
    <t xml:space="preserve">      6 oz - clam shells</t>
  </si>
  <si>
    <t xml:space="preserve">      Flats (12 - 6 oz clam shells)</t>
  </si>
  <si>
    <t>Harvest Labor (2 weeks)</t>
  </si>
  <si>
    <t xml:space="preserve">Picking Labor </t>
  </si>
  <si>
    <t>Sorting Room</t>
  </si>
  <si>
    <t>Transporting Fruit from Field</t>
  </si>
  <si>
    <t>Cooler/Cooling Unit Costs</t>
  </si>
  <si>
    <t>Soring/Storage Room Costs</t>
  </si>
  <si>
    <t>Refridgerated Truck (2 hrs to load/unload)</t>
  </si>
  <si>
    <t>November - December</t>
  </si>
  <si>
    <t>Mow rows to ground</t>
  </si>
  <si>
    <t>Apply Insceticide</t>
  </si>
  <si>
    <t>TOTAL ANNUAL COSTS - 2nd Year</t>
  </si>
  <si>
    <t>Notes:</t>
  </si>
  <si>
    <t>Cooler/Cooling Unit</t>
  </si>
  <si>
    <t>Used 24 hours per day, 7 days per week</t>
  </si>
  <si>
    <t>Sorting/Storage Room</t>
  </si>
  <si>
    <t>Used 10 hours per day, 6 days per week</t>
  </si>
  <si>
    <t>Refrigerated Truck</t>
  </si>
  <si>
    <t>Assumed 4 trips per wk @ 100 miles per trip</t>
  </si>
  <si>
    <t xml:space="preserve">ESTIMATED PRIMOCANE-FRUITING RASPBERRY PRODUCTION COSTS PER ACRE: YEAR 3 - 10 </t>
  </si>
  <si>
    <t xml:space="preserve">     Percent Production =</t>
  </si>
  <si>
    <t xml:space="preserve">    Capture 2 EC</t>
  </si>
  <si>
    <t>TOTAL ANNUAL COSTS - 3rd Year</t>
  </si>
  <si>
    <t>Monthly Cost Estimates for Primocane-Fruiting Raspberry Production in North Carolina</t>
  </si>
  <si>
    <t>Year &amp;</t>
  </si>
  <si>
    <t>Material</t>
  </si>
  <si>
    <t xml:space="preserve">Your </t>
  </si>
  <si>
    <t>(-----------------------------  $/acre  ------------------------------)</t>
  </si>
  <si>
    <t>Land Preparation</t>
  </si>
  <si>
    <t xml:space="preserve"> _______________</t>
  </si>
  <si>
    <t>Annual Charges</t>
  </si>
  <si>
    <t>Seasonal Charges</t>
  </si>
  <si>
    <t>Total Land Prep</t>
  </si>
  <si>
    <t>First Year</t>
  </si>
  <si>
    <t>Total First Year</t>
  </si>
  <si>
    <t>Second Year</t>
  </si>
  <si>
    <t>Total Second Year</t>
  </si>
  <si>
    <t>Third thorugh Tenth Years</t>
  </si>
  <si>
    <t>Total Third thur Tenth Years</t>
  </si>
  <si>
    <t>MONTHLY LABOR ESTIMATES FOR PRIMOCANE-FRUITING RASPBERRY PRODUCTION</t>
  </si>
  <si>
    <t>(Hours)</t>
  </si>
  <si>
    <t>Estimate</t>
  </si>
  <si>
    <t>(Person Hours per Acre)</t>
  </si>
  <si>
    <t xml:space="preserve"> _________</t>
  </si>
  <si>
    <t>Total Prep Year</t>
  </si>
  <si>
    <t>Third Year through Tenth Year</t>
  </si>
  <si>
    <t>Total Third Year thru Tenth Year</t>
  </si>
  <si>
    <t xml:space="preserve">Labor estimates do not include picking labor. It was assumed that the grower could secure the </t>
  </si>
  <si>
    <t xml:space="preserve">   services of a custom picking crew.</t>
  </si>
  <si>
    <t xml:space="preserve">ESTIMATED RETURNS PER ACRE FOR COMMERCIAL PRIMOCANE-FRUITING </t>
  </si>
  <si>
    <t>RASPBERRY PRODUCTION FOR VARYING YIELDS AND PRICES PER FLAT</t>
  </si>
  <si>
    <t>Wholesale Market ($/flat)</t>
  </si>
  <si>
    <t xml:space="preserve"> Marketable Yield per Acre                                                 (Flats)</t>
  </si>
  <si>
    <t xml:space="preserve"> ¹It was assumed that </t>
  </si>
  <si>
    <t>of the total yield was marketable fruit.</t>
  </si>
  <si>
    <t>RASPBERRY PRODUCTION FOR VARYING YIELDS AND PRICES PER POUND</t>
  </si>
  <si>
    <t>Wholesale Market ($/lb)</t>
  </si>
  <si>
    <t xml:space="preserve">  MarketableYield per Acre                                                                   (Pounds)</t>
  </si>
  <si>
    <t xml:space="preserve">ESTIMATED COSTS, GROSS REVENUES AND RETURNS PER ACRE FOR COMMERCIAL PRIMOCANE- </t>
  </si>
  <si>
    <t>FRUITING RASPBERRY PRODUCTION FOR VARYING YIELDS AND WHOLESALE PRICES PER FLAT</t>
  </si>
  <si>
    <t>Yield/A (flats)</t>
  </si>
  <si>
    <t>Wholesale Price</t>
  </si>
  <si>
    <t>Cull      Price</t>
  </si>
  <si>
    <t>Annual Growing Costs</t>
  </si>
  <si>
    <t>Total Costs</t>
  </si>
  <si>
    <t>Gross Revenue</t>
  </si>
  <si>
    <t>Returns</t>
  </si>
  <si>
    <t>Equip</t>
  </si>
  <si>
    <t>FRUITING RASPBERRY PRODUCTION FOR VARYING YIELDS AND WHOLESALE PRICES PER POUND</t>
  </si>
  <si>
    <t>Yield/A (lbs.)</t>
  </si>
  <si>
    <t>Payback Period and Net Present Value Analysis for Commercial Primocane-Fruiting Raspberry Production</t>
  </si>
  <si>
    <t>Yr</t>
  </si>
  <si>
    <t>Total Yield per Acre</t>
  </si>
  <si>
    <t>Wholesale Yield per Acre</t>
  </si>
  <si>
    <t>Culls per Acre</t>
  </si>
  <si>
    <t>Annual Growing Costs                  per Acre</t>
  </si>
  <si>
    <t>Equip &amp; Machinery Bought</t>
  </si>
  <si>
    <t>Total Costs per Acre</t>
  </si>
  <si>
    <t>Gross Revenue per Acre</t>
  </si>
  <si>
    <t>Net Cash Flow per Acre</t>
  </si>
  <si>
    <t>Accumulated Cash Flow per Acre</t>
  </si>
  <si>
    <t>Discount Factor (6%)*</t>
  </si>
  <si>
    <t>Present Value of Net Cash Flow per Acre</t>
  </si>
  <si>
    <t>(Lbs)</t>
  </si>
  <si>
    <t>(Flats)</t>
  </si>
  <si>
    <t>$</t>
  </si>
  <si>
    <t>Total Accumulated Cash Flow</t>
  </si>
  <si>
    <t>Payback Period</t>
  </si>
  <si>
    <t>7 Years</t>
  </si>
  <si>
    <t>Net Present Value</t>
  </si>
</sst>
</file>

<file path=xl/styles.xml><?xml version="1.0" encoding="utf-8"?>
<styleSheet xmlns="http://schemas.openxmlformats.org/spreadsheetml/2006/main">
  <numFmts count="9">
    <numFmt numFmtId="6" formatCode="&quot;$&quot;#,##0_);[Red]\(&quot;$&quot;#,##0\)"/>
    <numFmt numFmtId="7" formatCode="&quot;$&quot;#,##0.00_);\(&quot;$&quot;#,##0.00\)"/>
    <numFmt numFmtId="8" formatCode="&quot;$&quot;#,##0.00_);[Red]\(&quot;$&quot;#,##0.00\)"/>
    <numFmt numFmtId="41" formatCode="_(* #,##0_);_(* \(#,##0\);_(* &quot;-&quot;_);_(@_)"/>
    <numFmt numFmtId="164" formatCode="0.0%"/>
    <numFmt numFmtId="165" formatCode="&quot;$&quot;#,##0.00"/>
    <numFmt numFmtId="166" formatCode="&quot;$&quot;#,##0.000;[Red]&quot;$&quot;#,##0.000"/>
    <numFmt numFmtId="167" formatCode="&quot;$&quot;#,##0"/>
    <numFmt numFmtId="168" formatCode="0.0000"/>
  </numFmts>
  <fonts count="17">
    <font>
      <sz val="11"/>
      <color theme="1"/>
      <name val="Calibri"/>
      <family val="2"/>
      <scheme val="minor"/>
    </font>
    <font>
      <b/>
      <sz val="12"/>
      <name val="Arial"/>
      <family val="2"/>
    </font>
    <font>
      <b/>
      <sz val="11"/>
      <name val="Arial"/>
      <family val="2"/>
    </font>
    <font>
      <b/>
      <sz val="10"/>
      <name val="Arial"/>
      <family val="2"/>
    </font>
    <font>
      <sz val="11"/>
      <name val="Arial"/>
      <family val="2"/>
    </font>
    <font>
      <sz val="10"/>
      <name val="Arial"/>
      <family val="2"/>
    </font>
    <font>
      <sz val="12"/>
      <name val="Times New Roman"/>
      <family val="1"/>
    </font>
    <font>
      <b/>
      <sz val="9"/>
      <name val="Arial"/>
      <family val="2"/>
    </font>
    <font>
      <sz val="9"/>
      <name val="Arial"/>
      <family val="2"/>
    </font>
    <font>
      <sz val="8"/>
      <name val="Arial"/>
      <family val="2"/>
    </font>
    <font>
      <sz val="9"/>
      <color indexed="8"/>
      <name val="Arial"/>
      <family val="2"/>
    </font>
    <font>
      <sz val="9"/>
      <color theme="1"/>
      <name val="Calibri"/>
      <family val="2"/>
      <scheme val="minor"/>
    </font>
    <font>
      <b/>
      <sz val="9"/>
      <color theme="1"/>
      <name val="Arial"/>
      <family val="2"/>
    </font>
    <font>
      <sz val="10"/>
      <color theme="1"/>
      <name val="Arial"/>
      <family val="2"/>
    </font>
    <font>
      <b/>
      <sz val="10"/>
      <color theme="1"/>
      <name val="Arial"/>
      <family val="2"/>
    </font>
    <font>
      <sz val="9"/>
      <color theme="1"/>
      <name val="Arial"/>
      <family val="2"/>
    </font>
    <font>
      <sz val="11"/>
      <color theme="1"/>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55"/>
        <bgColor indexed="64"/>
      </patternFill>
    </fill>
    <fill>
      <patternFill patternType="solid">
        <fgColor theme="0" tint="-0.14999847407452621"/>
        <bgColor indexed="64"/>
      </patternFill>
    </fill>
    <fill>
      <patternFill patternType="solid">
        <fgColor theme="0"/>
        <bgColor indexed="64"/>
      </patternFill>
    </fill>
  </fills>
  <borders count="44">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Dashed">
        <color indexed="64"/>
      </bottom>
      <diagonal/>
    </border>
    <border>
      <left/>
      <right/>
      <top style="mediumDashed">
        <color indexed="64"/>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style="double">
        <color indexed="64"/>
      </left>
      <right/>
      <top style="thick">
        <color indexed="64"/>
      </top>
      <bottom style="thin">
        <color indexed="64"/>
      </bottom>
      <diagonal/>
    </border>
    <border>
      <left/>
      <right style="double">
        <color indexed="64"/>
      </right>
      <top style="thick">
        <color indexed="64"/>
      </top>
      <bottom style="thin">
        <color indexed="64"/>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style="thin">
        <color indexed="64"/>
      </left>
      <right style="medium">
        <color indexed="64"/>
      </right>
      <top style="thick">
        <color indexed="64"/>
      </top>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ck">
        <color indexed="64"/>
      </left>
      <right/>
      <top style="medium">
        <color indexed="64"/>
      </top>
      <bottom/>
      <diagonal/>
    </border>
    <border>
      <left style="double">
        <color indexed="64"/>
      </left>
      <right/>
      <top/>
      <bottom/>
      <diagonal/>
    </border>
    <border>
      <left/>
      <right style="double">
        <color indexed="64"/>
      </right>
      <top/>
      <bottom/>
      <diagonal/>
    </border>
    <border>
      <left style="thick">
        <color indexed="64"/>
      </left>
      <right/>
      <top/>
      <bottom/>
      <diagonal/>
    </border>
  </borders>
  <cellStyleXfs count="4">
    <xf numFmtId="0" fontId="0" fillId="0" borderId="0"/>
    <xf numFmtId="0" fontId="5" fillId="2" borderId="0"/>
    <xf numFmtId="0" fontId="5" fillId="2" borderId="0"/>
    <xf numFmtId="0" fontId="5" fillId="2" borderId="0"/>
  </cellStyleXfs>
  <cellXfs count="247">
    <xf numFmtId="0" fontId="0" fillId="0" borderId="0" xfId="0"/>
    <xf numFmtId="0" fontId="5" fillId="2" borderId="0" xfId="1" applyFont="1" applyProtection="1">
      <protection hidden="1"/>
    </xf>
    <xf numFmtId="0" fontId="5" fillId="2" borderId="0" xfId="2" applyFont="1" applyAlignment="1" applyProtection="1">
      <alignment horizontal="left" vertical="center" wrapText="1"/>
      <protection hidden="1"/>
    </xf>
    <xf numFmtId="0" fontId="0" fillId="0" borderId="1" xfId="0" applyBorder="1"/>
    <xf numFmtId="0" fontId="8" fillId="0" borderId="0" xfId="0" applyFont="1"/>
    <xf numFmtId="3" fontId="0" fillId="0" borderId="1" xfId="0" applyNumberFormat="1" applyBorder="1" applyAlignment="1">
      <alignment horizontal="center"/>
    </xf>
    <xf numFmtId="2" fontId="0" fillId="0" borderId="1" xfId="0" applyNumberFormat="1" applyBorder="1" applyAlignment="1">
      <alignment horizontal="center"/>
    </xf>
    <xf numFmtId="0" fontId="11" fillId="0" borderId="0" xfId="0" applyFont="1"/>
    <xf numFmtId="0" fontId="0" fillId="0" borderId="0" xfId="0" applyProtection="1">
      <protection hidden="1"/>
    </xf>
    <xf numFmtId="0" fontId="4" fillId="0" borderId="0" xfId="0" applyFont="1" applyAlignment="1" applyProtection="1">
      <alignment horizontal="center"/>
      <protection hidden="1"/>
    </xf>
    <xf numFmtId="0" fontId="5" fillId="0" borderId="0" xfId="0" applyFont="1" applyProtection="1">
      <protection hidden="1"/>
    </xf>
    <xf numFmtId="0" fontId="5" fillId="0" borderId="0" xfId="0" applyFont="1" applyAlignment="1" applyProtection="1">
      <alignment horizontal="left"/>
      <protection hidden="1"/>
    </xf>
    <xf numFmtId="0" fontId="5" fillId="0" borderId="0" xfId="0" applyFont="1" applyAlignment="1" applyProtection="1">
      <alignment horizontal="left" vertical="top" wrapText="1" readingOrder="1"/>
      <protection hidden="1"/>
    </xf>
    <xf numFmtId="0" fontId="5" fillId="0" borderId="0" xfId="0" applyFont="1" applyAlignment="1" applyProtection="1">
      <alignment horizontal="center" vertical="top" wrapText="1"/>
      <protection hidden="1"/>
    </xf>
    <xf numFmtId="0" fontId="6" fillId="0" borderId="0" xfId="0" applyFont="1" applyAlignment="1" applyProtection="1">
      <alignment horizontal="center"/>
      <protection hidden="1"/>
    </xf>
    <xf numFmtId="3" fontId="0" fillId="0" borderId="0" xfId="0" applyNumberFormat="1" applyProtection="1">
      <protection hidden="1"/>
    </xf>
    <xf numFmtId="164" fontId="0" fillId="0" borderId="0" xfId="0" applyNumberFormat="1" applyProtection="1">
      <protection hidden="1"/>
    </xf>
    <xf numFmtId="165" fontId="0" fillId="0" borderId="0" xfId="0" applyNumberFormat="1" applyProtection="1">
      <protection hidden="1"/>
    </xf>
    <xf numFmtId="0" fontId="13" fillId="0" borderId="0" xfId="0" applyFont="1" applyProtection="1">
      <protection hidden="1"/>
    </xf>
    <xf numFmtId="0" fontId="13" fillId="0" borderId="1" xfId="0" applyFont="1" applyBorder="1" applyProtection="1">
      <protection hidden="1"/>
    </xf>
    <xf numFmtId="0" fontId="13" fillId="0" borderId="2" xfId="0" applyFont="1" applyBorder="1" applyProtection="1">
      <protection hidden="1"/>
    </xf>
    <xf numFmtId="4" fontId="13" fillId="0" borderId="0" xfId="0" applyNumberFormat="1" applyFont="1" applyProtection="1">
      <protection hidden="1"/>
    </xf>
    <xf numFmtId="0" fontId="14" fillId="7" borderId="0" xfId="0" applyFont="1" applyFill="1" applyProtection="1">
      <protection hidden="1"/>
    </xf>
    <xf numFmtId="165" fontId="14" fillId="7" borderId="0" xfId="0" applyNumberFormat="1" applyFont="1" applyFill="1" applyProtection="1">
      <protection hidden="1"/>
    </xf>
    <xf numFmtId="0" fontId="13" fillId="7" borderId="0" xfId="0" applyFont="1" applyFill="1" applyProtection="1">
      <protection hidden="1"/>
    </xf>
    <xf numFmtId="0" fontId="13" fillId="0" borderId="1" xfId="0" applyFont="1" applyBorder="1" applyAlignment="1" applyProtection="1">
      <alignment horizontal="center"/>
      <protection hidden="1"/>
    </xf>
    <xf numFmtId="0" fontId="13" fillId="0" borderId="2" xfId="0" applyFont="1" applyBorder="1" applyAlignment="1" applyProtection="1">
      <alignment horizontal="center"/>
      <protection hidden="1"/>
    </xf>
    <xf numFmtId="4" fontId="13" fillId="0" borderId="1" xfId="0" applyNumberFormat="1" applyFont="1" applyBorder="1" applyProtection="1">
      <protection hidden="1"/>
    </xf>
    <xf numFmtId="4" fontId="13" fillId="0" borderId="2" xfId="0" applyNumberFormat="1" applyFont="1" applyBorder="1" applyProtection="1">
      <protection hidden="1"/>
    </xf>
    <xf numFmtId="0" fontId="7" fillId="0" borderId="0" xfId="0" applyFont="1" applyAlignment="1" applyProtection="1">
      <alignment horizontal="center"/>
      <protection hidden="1"/>
    </xf>
    <xf numFmtId="0" fontId="15" fillId="0" borderId="0" xfId="0" applyFont="1" applyProtection="1">
      <protection hidden="1"/>
    </xf>
    <xf numFmtId="0" fontId="8" fillId="0" borderId="0" xfId="0" applyFont="1" applyProtection="1">
      <protection hidden="1"/>
    </xf>
    <xf numFmtId="3" fontId="15" fillId="0" borderId="0" xfId="0" applyNumberFormat="1" applyFont="1" applyAlignment="1" applyProtection="1">
      <alignment horizontal="center"/>
      <protection hidden="1"/>
    </xf>
    <xf numFmtId="0" fontId="7" fillId="0" borderId="1" xfId="0" applyFont="1" applyBorder="1" applyProtection="1">
      <protection hidden="1"/>
    </xf>
    <xf numFmtId="0" fontId="7" fillId="0" borderId="1" xfId="0" applyFont="1" applyBorder="1" applyAlignment="1" applyProtection="1">
      <alignment horizontal="center"/>
      <protection hidden="1"/>
    </xf>
    <xf numFmtId="0" fontId="7" fillId="0" borderId="2" xfId="0" applyFont="1" applyBorder="1" applyProtection="1">
      <protection hidden="1"/>
    </xf>
    <xf numFmtId="0" fontId="7" fillId="0" borderId="2" xfId="0" applyFont="1" applyBorder="1" applyAlignment="1" applyProtection="1">
      <alignment horizontal="center"/>
      <protection hidden="1"/>
    </xf>
    <xf numFmtId="0" fontId="7" fillId="0" borderId="0" xfId="0" applyFont="1" applyBorder="1" applyProtection="1">
      <protection hidden="1"/>
    </xf>
    <xf numFmtId="0" fontId="7" fillId="0" borderId="0" xfId="0" applyFont="1" applyBorder="1" applyAlignment="1" applyProtection="1">
      <alignment horizontal="center"/>
      <protection hidden="1"/>
    </xf>
    <xf numFmtId="4" fontId="15" fillId="0" borderId="0" xfId="0" applyNumberFormat="1" applyFont="1" applyProtection="1">
      <protection hidden="1"/>
    </xf>
    <xf numFmtId="4" fontId="8" fillId="0" borderId="0" xfId="0" applyNumberFormat="1" applyFont="1" applyProtection="1">
      <protection hidden="1"/>
    </xf>
    <xf numFmtId="0" fontId="7" fillId="3" borderId="0" xfId="0" applyFont="1" applyFill="1" applyProtection="1">
      <protection hidden="1"/>
    </xf>
    <xf numFmtId="165" fontId="7" fillId="3" borderId="0" xfId="0" applyNumberFormat="1" applyFont="1" applyFill="1" applyProtection="1">
      <protection hidden="1"/>
    </xf>
    <xf numFmtId="3" fontId="8" fillId="0" borderId="0" xfId="0" applyNumberFormat="1" applyFont="1" applyAlignment="1" applyProtection="1">
      <alignment horizontal="center"/>
      <protection hidden="1"/>
    </xf>
    <xf numFmtId="9" fontId="15" fillId="0" borderId="0" xfId="0" applyNumberFormat="1" applyFont="1" applyAlignment="1" applyProtection="1">
      <alignment horizontal="center"/>
      <protection hidden="1"/>
    </xf>
    <xf numFmtId="0" fontId="8" fillId="0" borderId="0" xfId="0" applyFont="1" applyFill="1" applyBorder="1" applyProtection="1">
      <protection hidden="1"/>
    </xf>
    <xf numFmtId="2" fontId="8" fillId="0" borderId="0" xfId="0" applyNumberFormat="1" applyFont="1" applyFill="1" applyBorder="1" applyAlignment="1" applyProtection="1">
      <alignment horizontal="left"/>
      <protection hidden="1"/>
    </xf>
    <xf numFmtId="0" fontId="7" fillId="2" borderId="0" xfId="0" applyFont="1" applyFill="1" applyProtection="1">
      <protection hidden="1"/>
    </xf>
    <xf numFmtId="165" fontId="7" fillId="2" borderId="0" xfId="0" applyNumberFormat="1" applyFont="1" applyFill="1" applyProtection="1">
      <protection hidden="1"/>
    </xf>
    <xf numFmtId="0" fontId="15" fillId="0" borderId="2" xfId="0" applyFont="1" applyBorder="1" applyProtection="1">
      <protection hidden="1"/>
    </xf>
    <xf numFmtId="0" fontId="11" fillId="0" borderId="0" xfId="0" applyFont="1" applyProtection="1">
      <protection hidden="1"/>
    </xf>
    <xf numFmtId="0" fontId="3" fillId="0" borderId="0" xfId="0" applyFont="1" applyFill="1" applyProtection="1">
      <protection hidden="1"/>
    </xf>
    <xf numFmtId="0" fontId="5" fillId="0" borderId="0" xfId="0" applyFont="1" applyFill="1" applyBorder="1" applyProtection="1">
      <protection hidden="1"/>
    </xf>
    <xf numFmtId="166" fontId="5" fillId="0" borderId="0" xfId="0" applyNumberFormat="1" applyFont="1" applyFill="1" applyProtection="1">
      <protection hidden="1"/>
    </xf>
    <xf numFmtId="0" fontId="5" fillId="0" borderId="0" xfId="0" applyFont="1" applyFill="1" applyProtection="1">
      <protection hidden="1"/>
    </xf>
    <xf numFmtId="0" fontId="7" fillId="2" borderId="1" xfId="0" applyFont="1" applyFill="1" applyBorder="1" applyProtection="1">
      <protection hidden="1"/>
    </xf>
    <xf numFmtId="0" fontId="7" fillId="2" borderId="1" xfId="0" applyFont="1" applyFill="1" applyBorder="1" applyAlignment="1" applyProtection="1">
      <alignment horizontal="center"/>
      <protection hidden="1"/>
    </xf>
    <xf numFmtId="0" fontId="7" fillId="2" borderId="2" xfId="0" applyFont="1" applyFill="1" applyBorder="1" applyProtection="1">
      <protection hidden="1"/>
    </xf>
    <xf numFmtId="0" fontId="7" fillId="2" borderId="2" xfId="0" applyFont="1" applyFill="1" applyBorder="1" applyAlignment="1" applyProtection="1">
      <alignment horizontal="center"/>
      <protection hidden="1"/>
    </xf>
    <xf numFmtId="0" fontId="3" fillId="2" borderId="0" xfId="0" applyFont="1" applyFill="1" applyBorder="1" applyProtection="1">
      <protection hidden="1"/>
    </xf>
    <xf numFmtId="0" fontId="3" fillId="2" borderId="0" xfId="0" applyFont="1" applyFill="1" applyBorder="1" applyAlignment="1" applyProtection="1">
      <alignment horizontal="center"/>
      <protection hidden="1"/>
    </xf>
    <xf numFmtId="0" fontId="8" fillId="2" borderId="0" xfId="0" applyFont="1" applyFill="1" applyProtection="1">
      <protection hidden="1"/>
    </xf>
    <xf numFmtId="4" fontId="8" fillId="0" borderId="0" xfId="0" applyNumberFormat="1" applyFont="1" applyFill="1" applyBorder="1" applyAlignment="1" applyProtection="1">
      <alignment horizontal="right"/>
      <protection hidden="1"/>
    </xf>
    <xf numFmtId="165" fontId="8" fillId="0" borderId="0" xfId="0" applyNumberFormat="1" applyFont="1" applyProtection="1">
      <protection hidden="1"/>
    </xf>
    <xf numFmtId="4" fontId="8" fillId="0" borderId="0" xfId="0" applyNumberFormat="1" applyFont="1" applyFill="1" applyBorder="1" applyProtection="1">
      <protection hidden="1"/>
    </xf>
    <xf numFmtId="0" fontId="7" fillId="3" borderId="2" xfId="0" applyFont="1" applyFill="1" applyBorder="1" applyProtection="1">
      <protection hidden="1"/>
    </xf>
    <xf numFmtId="165" fontId="7" fillId="3" borderId="2" xfId="0" applyNumberFormat="1" applyFont="1" applyFill="1" applyBorder="1" applyProtection="1">
      <protection hidden="1"/>
    </xf>
    <xf numFmtId="0" fontId="11" fillId="0" borderId="2" xfId="0" applyFont="1" applyBorder="1" applyProtection="1">
      <protection hidden="1"/>
    </xf>
    <xf numFmtId="0" fontId="7" fillId="8" borderId="0" xfId="0" applyFont="1" applyFill="1" applyBorder="1" applyProtection="1">
      <protection hidden="1"/>
    </xf>
    <xf numFmtId="165" fontId="7" fillId="8" borderId="0" xfId="0" applyNumberFormat="1" applyFont="1" applyFill="1" applyBorder="1" applyProtection="1">
      <protection hidden="1"/>
    </xf>
    <xf numFmtId="0" fontId="11" fillId="0" borderId="0" xfId="0" applyFont="1" applyBorder="1" applyProtection="1">
      <protection hidden="1"/>
    </xf>
    <xf numFmtId="0" fontId="7" fillId="2" borderId="0" xfId="0" applyFont="1" applyFill="1" applyBorder="1" applyAlignment="1" applyProtection="1">
      <alignment horizontal="center"/>
      <protection hidden="1"/>
    </xf>
    <xf numFmtId="0" fontId="7" fillId="2" borderId="0" xfId="0" applyFont="1" applyFill="1" applyAlignment="1" applyProtection="1">
      <alignment wrapText="1"/>
      <protection hidden="1"/>
    </xf>
    <xf numFmtId="0" fontId="7" fillId="3" borderId="2" xfId="0" applyFont="1" applyFill="1" applyBorder="1" applyAlignment="1" applyProtection="1">
      <alignment vertical="center" wrapText="1"/>
      <protection hidden="1"/>
    </xf>
    <xf numFmtId="165" fontId="7" fillId="3" borderId="2" xfId="0" applyNumberFormat="1" applyFont="1" applyFill="1" applyBorder="1" applyAlignment="1" applyProtection="1">
      <alignment vertical="center"/>
      <protection hidden="1"/>
    </xf>
    <xf numFmtId="0" fontId="3" fillId="2" borderId="1" xfId="0" applyFont="1" applyFill="1" applyBorder="1" applyProtection="1">
      <protection hidden="1"/>
    </xf>
    <xf numFmtId="0" fontId="3" fillId="2" borderId="1" xfId="0" applyFont="1" applyFill="1" applyBorder="1" applyAlignment="1" applyProtection="1">
      <alignment horizontal="center"/>
      <protection hidden="1"/>
    </xf>
    <xf numFmtId="0" fontId="3" fillId="2" borderId="2" xfId="0" applyFont="1" applyFill="1" applyBorder="1" applyProtection="1">
      <protection hidden="1"/>
    </xf>
    <xf numFmtId="0" fontId="3" fillId="2" borderId="2" xfId="0" applyFont="1" applyFill="1" applyBorder="1" applyAlignment="1" applyProtection="1">
      <alignment horizontal="center"/>
      <protection hidden="1"/>
    </xf>
    <xf numFmtId="0" fontId="5" fillId="2" borderId="0" xfId="0" applyFont="1" applyFill="1" applyBorder="1" applyAlignment="1" applyProtection="1">
      <alignment horizontal="center" wrapText="1"/>
      <protection hidden="1"/>
    </xf>
    <xf numFmtId="0" fontId="3" fillId="2" borderId="0" xfId="0" applyFont="1" applyFill="1" applyProtection="1">
      <protection hidden="1"/>
    </xf>
    <xf numFmtId="0" fontId="5" fillId="2" borderId="0" xfId="0" applyFont="1" applyFill="1" applyProtection="1">
      <protection hidden="1"/>
    </xf>
    <xf numFmtId="0" fontId="3" fillId="0" borderId="0" xfId="0" applyFont="1" applyProtection="1">
      <protection hidden="1"/>
    </xf>
    <xf numFmtId="4" fontId="5" fillId="0" borderId="0" xfId="0" applyNumberFormat="1" applyFont="1" applyProtection="1">
      <protection hidden="1"/>
    </xf>
    <xf numFmtId="0" fontId="3" fillId="3" borderId="2" xfId="0" applyFont="1" applyFill="1" applyBorder="1" applyProtection="1">
      <protection hidden="1"/>
    </xf>
    <xf numFmtId="4" fontId="3" fillId="3" borderId="2" xfId="0" applyNumberFormat="1" applyFont="1" applyFill="1" applyBorder="1" applyProtection="1">
      <protection hidden="1"/>
    </xf>
    <xf numFmtId="0" fontId="5" fillId="3" borderId="2" xfId="0" applyFont="1" applyFill="1" applyBorder="1" applyProtection="1">
      <protection hidden="1"/>
    </xf>
    <xf numFmtId="0" fontId="0" fillId="3" borderId="2" xfId="0" applyFill="1" applyBorder="1" applyProtection="1">
      <protection hidden="1"/>
    </xf>
    <xf numFmtId="165" fontId="3" fillId="3" borderId="2" xfId="0" applyNumberFormat="1" applyFont="1" applyFill="1" applyBorder="1" applyProtection="1">
      <protection hidden="1"/>
    </xf>
    <xf numFmtId="0" fontId="0" fillId="3" borderId="2" xfId="0" applyFill="1" applyBorder="1" applyAlignment="1" applyProtection="1">
      <alignment wrapText="1"/>
      <protection hidden="1"/>
    </xf>
    <xf numFmtId="0" fontId="3" fillId="0" borderId="3" xfId="0" applyFont="1" applyFill="1" applyBorder="1" applyAlignment="1" applyProtection="1">
      <alignment horizontal="center" vertical="justify"/>
      <protection hidden="1"/>
    </xf>
    <xf numFmtId="0" fontId="3" fillId="4" borderId="6" xfId="0" applyFont="1" applyFill="1" applyBorder="1" applyAlignment="1" applyProtection="1">
      <alignment horizontal="left"/>
      <protection hidden="1"/>
    </xf>
    <xf numFmtId="41" fontId="5" fillId="2" borderId="7" xfId="0" applyNumberFormat="1" applyFont="1" applyFill="1" applyBorder="1" applyAlignment="1" applyProtection="1">
      <alignment horizontal="center"/>
      <protection hidden="1"/>
    </xf>
    <xf numFmtId="41" fontId="5" fillId="2" borderId="8" xfId="0" applyNumberFormat="1" applyFont="1" applyFill="1" applyBorder="1" applyAlignment="1" applyProtection="1">
      <alignment horizontal="center"/>
      <protection hidden="1"/>
    </xf>
    <xf numFmtId="41" fontId="5" fillId="5" borderId="8" xfId="0" applyNumberFormat="1" applyFont="1" applyFill="1" applyBorder="1" applyAlignment="1" applyProtection="1">
      <alignment horizontal="center"/>
      <protection hidden="1"/>
    </xf>
    <xf numFmtId="41" fontId="5" fillId="2" borderId="9" xfId="0" applyNumberFormat="1" applyFont="1" applyFill="1" applyBorder="1" applyAlignment="1" applyProtection="1">
      <alignment horizontal="center"/>
      <protection hidden="1"/>
    </xf>
    <xf numFmtId="7" fontId="5" fillId="2" borderId="10" xfId="0" applyNumberFormat="1" applyFont="1" applyFill="1" applyBorder="1" applyAlignment="1" applyProtection="1">
      <alignment horizontal="center"/>
      <protection hidden="1"/>
    </xf>
    <xf numFmtId="6" fontId="5" fillId="2" borderId="3" xfId="0" applyNumberFormat="1" applyFont="1" applyFill="1" applyBorder="1" applyAlignment="1" applyProtection="1">
      <alignment horizontal="right"/>
      <protection hidden="1"/>
    </xf>
    <xf numFmtId="6" fontId="5" fillId="2" borderId="1" xfId="0" applyNumberFormat="1" applyFont="1" applyFill="1" applyBorder="1" applyAlignment="1" applyProtection="1">
      <alignment horizontal="right"/>
      <protection hidden="1"/>
    </xf>
    <xf numFmtId="6" fontId="5" fillId="2" borderId="11" xfId="0" applyNumberFormat="1" applyFont="1" applyFill="1" applyBorder="1" applyAlignment="1" applyProtection="1">
      <alignment horizontal="right"/>
      <protection hidden="1"/>
    </xf>
    <xf numFmtId="6" fontId="5" fillId="2" borderId="12" xfId="0" applyNumberFormat="1" applyFont="1" applyFill="1" applyBorder="1" applyAlignment="1" applyProtection="1">
      <alignment horizontal="right"/>
      <protection hidden="1"/>
    </xf>
    <xf numFmtId="6" fontId="5" fillId="2" borderId="0" xfId="0" applyNumberFormat="1" applyFont="1" applyFill="1" applyBorder="1" applyAlignment="1" applyProtection="1">
      <alignment horizontal="right"/>
      <protection hidden="1"/>
    </xf>
    <xf numFmtId="6" fontId="5" fillId="2" borderId="13" xfId="0" applyNumberFormat="1" applyFont="1" applyFill="1" applyBorder="1" applyAlignment="1" applyProtection="1">
      <alignment horizontal="right"/>
      <protection hidden="1"/>
    </xf>
    <xf numFmtId="7" fontId="5" fillId="5" borderId="10" xfId="0" applyNumberFormat="1" applyFont="1" applyFill="1" applyBorder="1" applyAlignment="1" applyProtection="1">
      <alignment horizontal="center"/>
      <protection hidden="1"/>
    </xf>
    <xf numFmtId="6" fontId="5" fillId="5" borderId="0" xfId="0" applyNumberFormat="1" applyFont="1" applyFill="1" applyBorder="1" applyAlignment="1" applyProtection="1">
      <alignment horizontal="right"/>
      <protection hidden="1"/>
    </xf>
    <xf numFmtId="7" fontId="5" fillId="2" borderId="14" xfId="0" applyNumberFormat="1" applyFont="1" applyFill="1" applyBorder="1" applyAlignment="1" applyProtection="1">
      <alignment horizontal="center"/>
      <protection hidden="1"/>
    </xf>
    <xf numFmtId="6" fontId="5" fillId="2" borderId="15" xfId="0" applyNumberFormat="1" applyFont="1" applyFill="1" applyBorder="1" applyAlignment="1" applyProtection="1">
      <alignment horizontal="right"/>
      <protection hidden="1"/>
    </xf>
    <xf numFmtId="6" fontId="5" fillId="2" borderId="2" xfId="0" applyNumberFormat="1" applyFont="1" applyFill="1" applyBorder="1" applyAlignment="1" applyProtection="1">
      <alignment horizontal="right"/>
      <protection hidden="1"/>
    </xf>
    <xf numFmtId="6" fontId="5" fillId="2" borderId="16" xfId="0" applyNumberFormat="1" applyFont="1" applyFill="1" applyBorder="1" applyAlignment="1" applyProtection="1">
      <alignment horizontal="right"/>
      <protection hidden="1"/>
    </xf>
    <xf numFmtId="3" fontId="0" fillId="0" borderId="17" xfId="0" applyNumberFormat="1" applyBorder="1" applyAlignment="1" applyProtection="1">
      <alignment horizontal="center"/>
      <protection hidden="1"/>
    </xf>
    <xf numFmtId="0" fontId="8" fillId="0" borderId="17" xfId="0" applyFont="1" applyBorder="1" applyProtection="1">
      <protection hidden="1"/>
    </xf>
    <xf numFmtId="0" fontId="9" fillId="0" borderId="17" xfId="0" applyFont="1" applyBorder="1" applyProtection="1">
      <protection hidden="1"/>
    </xf>
    <xf numFmtId="164" fontId="9" fillId="0" borderId="17" xfId="0" applyNumberFormat="1" applyFont="1" applyBorder="1" applyAlignment="1" applyProtection="1">
      <alignment horizontal="center"/>
      <protection hidden="1"/>
    </xf>
    <xf numFmtId="0" fontId="0" fillId="0" borderId="18" xfId="0" applyBorder="1" applyProtection="1">
      <protection hidden="1"/>
    </xf>
    <xf numFmtId="0" fontId="3" fillId="6" borderId="6" xfId="0" applyFont="1" applyFill="1" applyBorder="1" applyAlignment="1" applyProtection="1">
      <alignment horizontal="center"/>
      <protection hidden="1"/>
    </xf>
    <xf numFmtId="38" fontId="5" fillId="2" borderId="7" xfId="0" applyNumberFormat="1" applyFont="1" applyFill="1" applyBorder="1" applyAlignment="1" applyProtection="1">
      <alignment horizontal="center"/>
      <protection hidden="1"/>
    </xf>
    <xf numFmtId="38" fontId="5" fillId="2" borderId="8" xfId="0" applyNumberFormat="1" applyFont="1" applyFill="1" applyBorder="1" applyAlignment="1" applyProtection="1">
      <alignment horizontal="center"/>
      <protection hidden="1"/>
    </xf>
    <xf numFmtId="38" fontId="5" fillId="5" borderId="8" xfId="0" applyNumberFormat="1" applyFont="1" applyFill="1" applyBorder="1" applyAlignment="1" applyProtection="1">
      <alignment horizontal="center"/>
      <protection hidden="1"/>
    </xf>
    <xf numFmtId="38" fontId="5" fillId="2" borderId="9" xfId="0" applyNumberFormat="1" applyFont="1" applyFill="1" applyBorder="1" applyAlignment="1" applyProtection="1">
      <alignment horizontal="center"/>
      <protection hidden="1"/>
    </xf>
    <xf numFmtId="8" fontId="5" fillId="2" borderId="3" xfId="0" applyNumberFormat="1" applyFont="1" applyFill="1" applyBorder="1" applyAlignment="1" applyProtection="1">
      <alignment horizontal="center"/>
      <protection hidden="1"/>
    </xf>
    <xf numFmtId="8" fontId="5" fillId="2" borderId="12" xfId="0" applyNumberFormat="1" applyFont="1" applyFill="1" applyBorder="1" applyAlignment="1" applyProtection="1">
      <alignment horizontal="center"/>
      <protection hidden="1"/>
    </xf>
    <xf numFmtId="8" fontId="5" fillId="5" borderId="12" xfId="0" applyNumberFormat="1" applyFont="1" applyFill="1" applyBorder="1" applyAlignment="1" applyProtection="1">
      <alignment horizontal="center"/>
      <protection hidden="1"/>
    </xf>
    <xf numFmtId="8" fontId="5" fillId="2" borderId="15" xfId="0" applyNumberFormat="1" applyFont="1" applyFill="1" applyBorder="1" applyAlignment="1" applyProtection="1">
      <alignment horizontal="center"/>
      <protection hidden="1"/>
    </xf>
    <xf numFmtId="0" fontId="3" fillId="0" borderId="19" xfId="0" applyFont="1" applyFill="1" applyBorder="1" applyAlignment="1" applyProtection="1">
      <alignment horizontal="center" vertical="justify"/>
      <protection hidden="1"/>
    </xf>
    <xf numFmtId="0" fontId="3" fillId="0" borderId="20" xfId="0" applyFont="1" applyFill="1" applyBorder="1" applyAlignment="1" applyProtection="1">
      <alignment horizontal="center" vertical="justify"/>
      <protection hidden="1"/>
    </xf>
    <xf numFmtId="2" fontId="3" fillId="0" borderId="23" xfId="0" applyNumberFormat="1"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5" xfId="0" applyFont="1" applyFill="1" applyBorder="1" applyAlignment="1" applyProtection="1">
      <alignment horizontal="center" vertical="center" wrapText="1"/>
      <protection hidden="1"/>
    </xf>
    <xf numFmtId="0" fontId="3" fillId="0" borderId="15"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0" fontId="3" fillId="0" borderId="26" xfId="0" applyFont="1" applyFill="1" applyBorder="1" applyAlignment="1" applyProtection="1">
      <alignment horizontal="center" vertical="center"/>
      <protection hidden="1"/>
    </xf>
    <xf numFmtId="0" fontId="3" fillId="0" borderId="27" xfId="0" applyFont="1" applyFill="1" applyBorder="1" applyAlignment="1" applyProtection="1">
      <alignment horizontal="center" vertical="center"/>
      <protection hidden="1"/>
    </xf>
    <xf numFmtId="0" fontId="3" fillId="0" borderId="28" xfId="0" applyFont="1" applyFill="1" applyBorder="1" applyAlignment="1" applyProtection="1">
      <alignment horizontal="center" vertical="center"/>
      <protection hidden="1"/>
    </xf>
    <xf numFmtId="2" fontId="3" fillId="0" borderId="29" xfId="0" applyNumberFormat="1" applyFont="1" applyFill="1" applyBorder="1" applyAlignment="1" applyProtection="1">
      <alignment horizontal="center" vertical="center" wrapText="1"/>
      <protection hidden="1"/>
    </xf>
    <xf numFmtId="0" fontId="3" fillId="0" borderId="30" xfId="0" applyFont="1" applyFill="1" applyBorder="1" applyAlignment="1" applyProtection="1">
      <alignment horizontal="center" vertical="center" wrapText="1"/>
      <protection hidden="1"/>
    </xf>
    <xf numFmtId="0" fontId="3" fillId="0" borderId="31" xfId="0" applyFont="1" applyFill="1" applyBorder="1" applyAlignment="1" applyProtection="1">
      <alignment horizontal="center" vertical="center" wrapText="1"/>
      <protection hidden="1"/>
    </xf>
    <xf numFmtId="38" fontId="5" fillId="2" borderId="3" xfId="0" applyNumberFormat="1" applyFont="1" applyFill="1" applyBorder="1" applyAlignment="1" applyProtection="1">
      <alignment horizontal="center"/>
      <protection hidden="1"/>
    </xf>
    <xf numFmtId="8" fontId="5" fillId="2" borderId="1" xfId="0" applyNumberFormat="1" applyFont="1" applyFill="1" applyBorder="1" applyAlignment="1" applyProtection="1">
      <alignment horizontal="center"/>
      <protection hidden="1"/>
    </xf>
    <xf numFmtId="8" fontId="5" fillId="2" borderId="11" xfId="0" applyNumberFormat="1" applyFont="1" applyFill="1" applyBorder="1" applyAlignment="1" applyProtection="1">
      <alignment horizontal="center"/>
      <protection hidden="1"/>
    </xf>
    <xf numFmtId="6" fontId="5" fillId="2" borderId="3" xfId="0" applyNumberFormat="1" applyFont="1" applyFill="1" applyBorder="1" applyAlignment="1" applyProtection="1">
      <alignment horizontal="center"/>
      <protection hidden="1"/>
    </xf>
    <xf numFmtId="6" fontId="5" fillId="2" borderId="1" xfId="0" applyNumberFormat="1" applyFont="1" applyFill="1" applyBorder="1" applyAlignment="1" applyProtection="1">
      <alignment horizontal="center"/>
      <protection hidden="1"/>
    </xf>
    <xf numFmtId="6" fontId="5" fillId="2" borderId="11" xfId="0" applyNumberFormat="1" applyFont="1" applyFill="1" applyBorder="1" applyAlignment="1" applyProtection="1">
      <alignment horizontal="center"/>
      <protection hidden="1"/>
    </xf>
    <xf numFmtId="38" fontId="5" fillId="2" borderId="12" xfId="0" applyNumberFormat="1" applyFont="1" applyFill="1" applyBorder="1" applyAlignment="1" applyProtection="1">
      <alignment horizontal="center"/>
      <protection hidden="1"/>
    </xf>
    <xf numFmtId="8" fontId="5" fillId="2" borderId="0" xfId="0" applyNumberFormat="1" applyFont="1" applyFill="1" applyBorder="1" applyAlignment="1" applyProtection="1">
      <alignment horizontal="center"/>
      <protection hidden="1"/>
    </xf>
    <xf numFmtId="8" fontId="5" fillId="2" borderId="13" xfId="0" applyNumberFormat="1" applyFont="1" applyFill="1" applyBorder="1" applyAlignment="1" applyProtection="1">
      <alignment horizontal="center"/>
      <protection hidden="1"/>
    </xf>
    <xf numFmtId="6" fontId="5" fillId="2" borderId="12" xfId="0" applyNumberFormat="1" applyFont="1" applyFill="1" applyBorder="1" applyAlignment="1" applyProtection="1">
      <alignment horizontal="center"/>
      <protection hidden="1"/>
    </xf>
    <xf numFmtId="6" fontId="5" fillId="2" borderId="0" xfId="0" applyNumberFormat="1" applyFont="1" applyFill="1" applyBorder="1" applyAlignment="1" applyProtection="1">
      <alignment horizontal="center"/>
      <protection hidden="1"/>
    </xf>
    <xf numFmtId="6" fontId="5" fillId="2" borderId="13" xfId="0" applyNumberFormat="1" applyFont="1" applyFill="1" applyBorder="1" applyAlignment="1" applyProtection="1">
      <alignment horizontal="center"/>
      <protection hidden="1"/>
    </xf>
    <xf numFmtId="38" fontId="5" fillId="5" borderId="12" xfId="0" applyNumberFormat="1" applyFont="1" applyFill="1" applyBorder="1" applyAlignment="1" applyProtection="1">
      <alignment horizontal="center"/>
      <protection hidden="1"/>
    </xf>
    <xf numFmtId="8" fontId="5" fillId="5" borderId="0" xfId="0" applyNumberFormat="1" applyFont="1" applyFill="1" applyBorder="1" applyAlignment="1" applyProtection="1">
      <alignment horizontal="center"/>
      <protection hidden="1"/>
    </xf>
    <xf numFmtId="8" fontId="5" fillId="5" borderId="13" xfId="0" applyNumberFormat="1" applyFont="1" applyFill="1" applyBorder="1" applyAlignment="1" applyProtection="1">
      <alignment horizontal="center"/>
      <protection hidden="1"/>
    </xf>
    <xf numFmtId="6" fontId="5" fillId="5" borderId="12" xfId="0" applyNumberFormat="1" applyFont="1" applyFill="1" applyBorder="1" applyAlignment="1" applyProtection="1">
      <alignment horizontal="center"/>
      <protection hidden="1"/>
    </xf>
    <xf numFmtId="6" fontId="5" fillId="5" borderId="0" xfId="0" applyNumberFormat="1" applyFont="1" applyFill="1" applyBorder="1" applyAlignment="1" applyProtection="1">
      <alignment horizontal="center"/>
      <protection hidden="1"/>
    </xf>
    <xf numFmtId="6" fontId="5" fillId="5" borderId="13" xfId="0" applyNumberFormat="1" applyFont="1" applyFill="1" applyBorder="1" applyAlignment="1" applyProtection="1">
      <alignment horizontal="center"/>
      <protection hidden="1"/>
    </xf>
    <xf numFmtId="38" fontId="5" fillId="2" borderId="15" xfId="0" applyNumberFormat="1" applyFont="1" applyFill="1" applyBorder="1" applyAlignment="1" applyProtection="1">
      <alignment horizontal="center"/>
      <protection hidden="1"/>
    </xf>
    <xf numFmtId="8" fontId="5" fillId="2" borderId="2" xfId="0" applyNumberFormat="1" applyFont="1" applyFill="1" applyBorder="1" applyAlignment="1" applyProtection="1">
      <alignment horizontal="center"/>
      <protection hidden="1"/>
    </xf>
    <xf numFmtId="8" fontId="5" fillId="2" borderId="16" xfId="0" applyNumberFormat="1" applyFont="1" applyFill="1" applyBorder="1" applyAlignment="1" applyProtection="1">
      <alignment horizontal="center"/>
      <protection hidden="1"/>
    </xf>
    <xf numFmtId="6" fontId="5" fillId="2" borderId="15" xfId="0" applyNumberFormat="1" applyFont="1" applyFill="1" applyBorder="1" applyAlignment="1" applyProtection="1">
      <alignment horizontal="center"/>
      <protection hidden="1"/>
    </xf>
    <xf numFmtId="6" fontId="5" fillId="2" borderId="2" xfId="0" applyNumberFormat="1" applyFont="1" applyFill="1" applyBorder="1" applyAlignment="1" applyProtection="1">
      <alignment horizontal="center"/>
      <protection hidden="1"/>
    </xf>
    <xf numFmtId="6" fontId="5" fillId="2" borderId="16" xfId="0" applyNumberFormat="1" applyFont="1" applyFill="1" applyBorder="1" applyAlignment="1" applyProtection="1">
      <alignment horizontal="center"/>
      <protection hidden="1"/>
    </xf>
    <xf numFmtId="2" fontId="0" fillId="0" borderId="17" xfId="0" applyNumberFormat="1" applyBorder="1" applyAlignment="1" applyProtection="1">
      <alignment horizontal="center"/>
      <protection hidden="1"/>
    </xf>
    <xf numFmtId="0" fontId="16" fillId="0" borderId="0" xfId="0" applyFont="1" applyProtection="1">
      <protection hidden="1"/>
    </xf>
    <xf numFmtId="0" fontId="7" fillId="0" borderId="0" xfId="0" applyFont="1" applyAlignment="1" applyProtection="1">
      <alignment horizontal="left"/>
      <protection hidden="1"/>
    </xf>
    <xf numFmtId="2" fontId="16" fillId="0" borderId="0" xfId="0" applyNumberFormat="1" applyFont="1" applyProtection="1">
      <protection hidden="1"/>
    </xf>
    <xf numFmtId="0" fontId="7" fillId="0" borderId="3" xfId="0" applyFont="1" applyFill="1" applyBorder="1" applyAlignment="1" applyProtection="1">
      <alignment horizontal="center"/>
      <protection hidden="1"/>
    </xf>
    <xf numFmtId="0" fontId="7" fillId="0" borderId="32"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2" fontId="7" fillId="0" borderId="33" xfId="0" applyNumberFormat="1"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justify" wrapText="1"/>
      <protection hidden="1"/>
    </xf>
    <xf numFmtId="0" fontId="7" fillId="0" borderId="15" xfId="0" applyFont="1" applyFill="1" applyBorder="1" applyAlignment="1" applyProtection="1">
      <alignment horizontal="center"/>
      <protection hidden="1"/>
    </xf>
    <xf numFmtId="0" fontId="7" fillId="0" borderId="36" xfId="0" applyFont="1" applyFill="1" applyBorder="1" applyAlignment="1" applyProtection="1">
      <alignment horizontal="center" vertical="justify"/>
      <protection hidden="1"/>
    </xf>
    <xf numFmtId="0" fontId="7" fillId="0" borderId="2" xfId="0" applyFont="1" applyFill="1" applyBorder="1" applyAlignment="1" applyProtection="1">
      <alignment horizontal="center" vertical="justify"/>
      <protection hidden="1"/>
    </xf>
    <xf numFmtId="0" fontId="7" fillId="0" borderId="37" xfId="0" applyFont="1" applyFill="1" applyBorder="1" applyAlignment="1" applyProtection="1">
      <alignment horizontal="center" vertical="justify"/>
      <protection hidden="1"/>
    </xf>
    <xf numFmtId="0" fontId="7" fillId="0" borderId="38" xfId="0" applyFont="1" applyFill="1" applyBorder="1" applyAlignment="1" applyProtection="1">
      <alignment horizontal="center" vertical="justify"/>
      <protection hidden="1"/>
    </xf>
    <xf numFmtId="0" fontId="7" fillId="0" borderId="39" xfId="0" applyFont="1" applyFill="1" applyBorder="1" applyAlignment="1" applyProtection="1">
      <alignment horizontal="center" vertical="justify"/>
      <protection hidden="1"/>
    </xf>
    <xf numFmtId="2" fontId="7" fillId="0" borderId="37" xfId="0" applyNumberFormat="1" applyFont="1" applyFill="1" applyBorder="1" applyAlignment="1" applyProtection="1">
      <alignment horizontal="center" vertical="center" wrapText="1"/>
      <protection hidden="1"/>
    </xf>
    <xf numFmtId="0" fontId="7" fillId="0" borderId="2" xfId="0" applyFont="1" applyFill="1" applyBorder="1" applyAlignment="1" applyProtection="1">
      <alignment horizontal="center" vertical="center" wrapText="1"/>
      <protection hidden="1"/>
    </xf>
    <xf numFmtId="0" fontId="7" fillId="0" borderId="2" xfId="0" applyFont="1" applyFill="1" applyBorder="1" applyAlignment="1" applyProtection="1">
      <alignment horizontal="center" vertical="justify" wrapText="1"/>
      <protection hidden="1"/>
    </xf>
    <xf numFmtId="1" fontId="8" fillId="0" borderId="40" xfId="0" applyNumberFormat="1" applyFont="1" applyFill="1" applyBorder="1" applyAlignment="1" applyProtection="1">
      <alignment horizontal="center"/>
      <protection hidden="1"/>
    </xf>
    <xf numFmtId="3" fontId="8" fillId="0" borderId="41" xfId="0" applyNumberFormat="1" applyFont="1" applyFill="1" applyBorder="1" applyAlignment="1" applyProtection="1">
      <alignment horizontal="center"/>
      <protection hidden="1"/>
    </xf>
    <xf numFmtId="3" fontId="8" fillId="0" borderId="0" xfId="0" applyNumberFormat="1" applyFont="1" applyFill="1" applyBorder="1" applyAlignment="1" applyProtection="1">
      <alignment horizontal="center"/>
      <protection hidden="1"/>
    </xf>
    <xf numFmtId="3" fontId="8" fillId="0" borderId="42" xfId="0" applyNumberFormat="1" applyFont="1" applyFill="1" applyBorder="1" applyAlignment="1" applyProtection="1">
      <alignment horizontal="center"/>
      <protection hidden="1"/>
    </xf>
    <xf numFmtId="167" fontId="8" fillId="0" borderId="41" xfId="0" applyNumberFormat="1" applyFont="1" applyFill="1" applyBorder="1" applyAlignment="1" applyProtection="1">
      <alignment horizontal="center"/>
      <protection hidden="1"/>
    </xf>
    <xf numFmtId="167" fontId="8" fillId="0" borderId="0" xfId="0" applyNumberFormat="1" applyFont="1" applyFill="1" applyBorder="1" applyAlignment="1" applyProtection="1">
      <alignment horizontal="center"/>
      <protection hidden="1"/>
    </xf>
    <xf numFmtId="167" fontId="8" fillId="0" borderId="42" xfId="0" applyNumberFormat="1" applyFont="1" applyFill="1" applyBorder="1" applyAlignment="1" applyProtection="1">
      <alignment horizontal="center"/>
      <protection hidden="1"/>
    </xf>
    <xf numFmtId="6" fontId="8" fillId="0" borderId="32" xfId="0" applyNumberFormat="1" applyFont="1" applyFill="1" applyBorder="1" applyAlignment="1" applyProtection="1">
      <alignment horizontal="center"/>
      <protection hidden="1"/>
    </xf>
    <xf numFmtId="6" fontId="8" fillId="0" borderId="1" xfId="0" applyNumberFormat="1" applyFont="1" applyFill="1" applyBorder="1" applyAlignment="1" applyProtection="1">
      <alignment horizontal="center"/>
      <protection hidden="1"/>
    </xf>
    <xf numFmtId="168" fontId="8" fillId="0" borderId="1" xfId="0" applyNumberFormat="1" applyFont="1" applyFill="1" applyBorder="1" applyAlignment="1" applyProtection="1">
      <alignment horizontal="center"/>
      <protection hidden="1"/>
    </xf>
    <xf numFmtId="6" fontId="8" fillId="0" borderId="11" xfId="0" applyNumberFormat="1" applyFont="1" applyFill="1" applyBorder="1" applyAlignment="1" applyProtection="1">
      <alignment horizontal="center"/>
      <protection hidden="1"/>
    </xf>
    <xf numFmtId="1" fontId="8" fillId="0" borderId="43" xfId="0" applyNumberFormat="1" applyFont="1" applyFill="1" applyBorder="1" applyAlignment="1" applyProtection="1">
      <alignment horizontal="center"/>
      <protection hidden="1"/>
    </xf>
    <xf numFmtId="6" fontId="8" fillId="0" borderId="41" xfId="0" applyNumberFormat="1" applyFont="1" applyFill="1" applyBorder="1" applyAlignment="1" applyProtection="1">
      <alignment horizontal="center"/>
      <protection hidden="1"/>
    </xf>
    <xf numFmtId="6" fontId="8" fillId="0" borderId="0" xfId="0" applyNumberFormat="1" applyFont="1" applyFill="1" applyBorder="1" applyAlignment="1" applyProtection="1">
      <alignment horizontal="center"/>
      <protection hidden="1"/>
    </xf>
    <xf numFmtId="168" fontId="8" fillId="0" borderId="0" xfId="0" applyNumberFormat="1" applyFont="1" applyFill="1" applyBorder="1" applyAlignment="1" applyProtection="1">
      <alignment horizontal="center"/>
      <protection hidden="1"/>
    </xf>
    <xf numFmtId="6" fontId="8" fillId="0" borderId="13" xfId="0" applyNumberFormat="1" applyFont="1" applyFill="1" applyBorder="1" applyAlignment="1" applyProtection="1">
      <alignment horizontal="center"/>
      <protection hidden="1"/>
    </xf>
    <xf numFmtId="1" fontId="10" fillId="0" borderId="43" xfId="0" applyNumberFormat="1" applyFont="1" applyFill="1" applyBorder="1" applyAlignment="1" applyProtection="1">
      <alignment horizontal="center"/>
      <protection hidden="1"/>
    </xf>
    <xf numFmtId="1" fontId="8" fillId="0" borderId="2" xfId="0" applyNumberFormat="1" applyFont="1" applyFill="1" applyBorder="1" applyAlignment="1" applyProtection="1">
      <alignment horizontal="center"/>
      <protection hidden="1"/>
    </xf>
    <xf numFmtId="3" fontId="8" fillId="0" borderId="36" xfId="0" applyNumberFormat="1" applyFont="1" applyFill="1" applyBorder="1" applyAlignment="1" applyProtection="1">
      <alignment horizontal="center"/>
      <protection hidden="1"/>
    </xf>
    <xf numFmtId="3" fontId="8" fillId="0" borderId="2" xfId="0" applyNumberFormat="1" applyFont="1" applyFill="1" applyBorder="1" applyAlignment="1" applyProtection="1">
      <alignment horizontal="center"/>
      <protection hidden="1"/>
    </xf>
    <xf numFmtId="3" fontId="8" fillId="0" borderId="37" xfId="0" applyNumberFormat="1" applyFont="1" applyFill="1" applyBorder="1" applyAlignment="1" applyProtection="1">
      <alignment horizontal="center"/>
      <protection hidden="1"/>
    </xf>
    <xf numFmtId="167" fontId="8" fillId="0" borderId="2" xfId="0" applyNumberFormat="1" applyFont="1" applyFill="1" applyBorder="1" applyAlignment="1" applyProtection="1">
      <alignment horizontal="center"/>
      <protection hidden="1"/>
    </xf>
    <xf numFmtId="6" fontId="8" fillId="0" borderId="36" xfId="0" applyNumberFormat="1" applyFont="1" applyFill="1" applyBorder="1" applyAlignment="1" applyProtection="1">
      <alignment horizontal="center"/>
      <protection hidden="1"/>
    </xf>
    <xf numFmtId="6" fontId="8" fillId="0" borderId="2" xfId="0" applyNumberFormat="1" applyFont="1" applyFill="1" applyBorder="1" applyAlignment="1" applyProtection="1">
      <alignment horizontal="center"/>
      <protection hidden="1"/>
    </xf>
    <xf numFmtId="168" fontId="8" fillId="0" borderId="2" xfId="0" applyNumberFormat="1" applyFont="1" applyFill="1" applyBorder="1" applyAlignment="1" applyProtection="1">
      <alignment horizontal="center"/>
      <protection hidden="1"/>
    </xf>
    <xf numFmtId="6" fontId="8" fillId="0" borderId="16" xfId="0" applyNumberFormat="1" applyFont="1" applyFill="1" applyBorder="1" applyAlignment="1" applyProtection="1">
      <alignment horizontal="center"/>
      <protection hidden="1"/>
    </xf>
    <xf numFmtId="0" fontId="8" fillId="0" borderId="37" xfId="0" applyFont="1" applyBorder="1" applyProtection="1">
      <protection hidden="1"/>
    </xf>
    <xf numFmtId="1" fontId="7" fillId="0" borderId="36" xfId="0" applyNumberFormat="1" applyFont="1" applyFill="1" applyBorder="1" applyAlignment="1" applyProtection="1">
      <alignment horizontal="center"/>
      <protection hidden="1"/>
    </xf>
    <xf numFmtId="1" fontId="7" fillId="0" borderId="2" xfId="0" applyNumberFormat="1" applyFont="1" applyFill="1" applyBorder="1" applyAlignment="1" applyProtection="1">
      <alignment horizontal="center"/>
      <protection hidden="1"/>
    </xf>
    <xf numFmtId="1" fontId="7" fillId="0" borderId="37" xfId="0" applyNumberFormat="1" applyFont="1" applyFill="1" applyBorder="1" applyAlignment="1" applyProtection="1">
      <alignment horizontal="center"/>
      <protection hidden="1"/>
    </xf>
    <xf numFmtId="167" fontId="8" fillId="0" borderId="36" xfId="0" applyNumberFormat="1" applyFont="1" applyFill="1" applyBorder="1" applyAlignment="1" applyProtection="1">
      <alignment horizontal="center"/>
      <protection hidden="1"/>
    </xf>
    <xf numFmtId="167" fontId="8" fillId="0" borderId="37" xfId="0" applyNumberFormat="1" applyFont="1" applyFill="1" applyBorder="1" applyAlignment="1" applyProtection="1">
      <alignment horizontal="center"/>
      <protection hidden="1"/>
    </xf>
    <xf numFmtId="6" fontId="8" fillId="5" borderId="2" xfId="0" applyNumberFormat="1" applyFont="1" applyFill="1" applyBorder="1" applyAlignment="1" applyProtection="1">
      <alignment horizontal="center"/>
      <protection hidden="1"/>
    </xf>
    <xf numFmtId="0" fontId="8" fillId="0" borderId="1" xfId="0" applyFont="1" applyBorder="1" applyAlignment="1" applyProtection="1">
      <alignment horizontal="right"/>
      <protection hidden="1"/>
    </xf>
    <xf numFmtId="0" fontId="8" fillId="5" borderId="2" xfId="0" applyFont="1" applyFill="1" applyBorder="1" applyAlignment="1" applyProtection="1">
      <alignment horizontal="center"/>
      <protection hidden="1"/>
    </xf>
    <xf numFmtId="8" fontId="8" fillId="0" borderId="1" xfId="0" applyNumberFormat="1" applyFont="1" applyBorder="1" applyProtection="1">
      <protection hidden="1"/>
    </xf>
    <xf numFmtId="167" fontId="8" fillId="5" borderId="2" xfId="0" applyNumberFormat="1" applyFont="1" applyFill="1" applyBorder="1" applyAlignment="1" applyProtection="1">
      <alignment horizontal="center"/>
      <protection hidden="1"/>
    </xf>
    <xf numFmtId="0" fontId="5" fillId="2" borderId="0" xfId="3" applyFont="1" applyAlignment="1" applyProtection="1">
      <alignment horizontal="left" vertical="center" wrapText="1"/>
      <protection hidden="1"/>
    </xf>
    <xf numFmtId="0" fontId="5" fillId="0" borderId="0" xfId="0" applyFont="1" applyAlignment="1" applyProtection="1">
      <alignment horizontal="left" vertical="top" wrapText="1"/>
      <protection hidden="1"/>
    </xf>
    <xf numFmtId="0" fontId="1" fillId="0" borderId="0" xfId="0" applyFont="1" applyAlignment="1" applyProtection="1">
      <alignment horizontal="center"/>
      <protection hidden="1"/>
    </xf>
    <xf numFmtId="0" fontId="2" fillId="0" borderId="0" xfId="0" applyFont="1" applyAlignment="1" applyProtection="1">
      <alignment horizontal="center"/>
      <protection hidden="1"/>
    </xf>
    <xf numFmtId="17" fontId="3" fillId="0" borderId="0" xfId="0" applyNumberFormat="1" applyFont="1" applyAlignment="1" applyProtection="1">
      <alignment horizontal="center"/>
      <protection hidden="1"/>
    </xf>
    <xf numFmtId="0" fontId="3" fillId="0" borderId="0" xfId="0" applyFont="1" applyAlignment="1" applyProtection="1">
      <alignment horizontal="center"/>
      <protection hidden="1"/>
    </xf>
    <xf numFmtId="0" fontId="5" fillId="0" borderId="0" xfId="0" applyFont="1" applyAlignment="1" applyProtection="1">
      <alignment horizontal="left" vertical="top" wrapText="1" readingOrder="1"/>
      <protection hidden="1"/>
    </xf>
    <xf numFmtId="0" fontId="5" fillId="2" borderId="0" xfId="2" applyFont="1" applyAlignment="1" applyProtection="1">
      <alignment horizontal="left" vertical="center" wrapText="1"/>
      <protection hidden="1"/>
    </xf>
    <xf numFmtId="0" fontId="12" fillId="0" borderId="0" xfId="0" applyFont="1" applyAlignment="1" applyProtection="1">
      <alignment horizontal="center"/>
      <protection hidden="1"/>
    </xf>
    <xf numFmtId="0" fontId="7" fillId="0" borderId="0" xfId="0" applyFont="1" applyAlignment="1" applyProtection="1">
      <alignment horizontal="center"/>
      <protection hidden="1"/>
    </xf>
    <xf numFmtId="0" fontId="15" fillId="0" borderId="1" xfId="0" applyFont="1" applyBorder="1" applyAlignment="1" applyProtection="1">
      <alignment horizontal="center"/>
      <protection hidden="1"/>
    </xf>
    <xf numFmtId="0" fontId="7" fillId="0" borderId="0" xfId="0" applyFont="1" applyFill="1" applyAlignment="1" applyProtection="1">
      <alignment horizontal="center" vertical="center"/>
      <protection hidden="1"/>
    </xf>
    <xf numFmtId="0" fontId="11" fillId="0" borderId="1" xfId="0" applyFont="1" applyBorder="1" applyAlignment="1" applyProtection="1">
      <alignment horizontal="center"/>
      <protection hidden="1"/>
    </xf>
    <xf numFmtId="0" fontId="7" fillId="2" borderId="1" xfId="0" applyFont="1" applyFill="1" applyBorder="1" applyAlignment="1" applyProtection="1">
      <alignment horizontal="center"/>
      <protection hidden="1"/>
    </xf>
    <xf numFmtId="0" fontId="7" fillId="2" borderId="2" xfId="0" applyFont="1" applyFill="1" applyBorder="1" applyAlignment="1" applyProtection="1">
      <alignment horizontal="center"/>
      <protection hidden="1"/>
    </xf>
    <xf numFmtId="0" fontId="7" fillId="0" borderId="0" xfId="0" applyFont="1" applyFill="1" applyAlignment="1" applyProtection="1">
      <alignment horizontal="center"/>
      <protection hidden="1"/>
    </xf>
    <xf numFmtId="0" fontId="5" fillId="0" borderId="0" xfId="0" applyFont="1" applyAlignment="1" applyProtection="1">
      <alignment horizontal="left"/>
      <protection hidden="1"/>
    </xf>
    <xf numFmtId="0" fontId="3" fillId="0" borderId="4" xfId="0" applyFont="1" applyFill="1" applyBorder="1" applyAlignment="1" applyProtection="1">
      <alignment horizontal="center" vertical="justify"/>
      <protection hidden="1"/>
    </xf>
    <xf numFmtId="0" fontId="3" fillId="0" borderId="1" xfId="0" applyFont="1" applyFill="1" applyBorder="1" applyAlignment="1" applyProtection="1">
      <alignment horizontal="center" vertical="justify"/>
      <protection hidden="1"/>
    </xf>
    <xf numFmtId="0" fontId="3" fillId="0" borderId="5" xfId="0" applyFont="1" applyFill="1" applyBorder="1" applyAlignment="1" applyProtection="1">
      <alignment horizontal="center" vertical="justify"/>
      <protection hidden="1"/>
    </xf>
    <xf numFmtId="0" fontId="3" fillId="0" borderId="11" xfId="0" applyFont="1" applyFill="1" applyBorder="1" applyAlignment="1" applyProtection="1">
      <alignment horizontal="center" vertical="justify"/>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protection hidden="1"/>
    </xf>
    <xf numFmtId="0" fontId="7" fillId="0" borderId="1" xfId="0" applyFont="1" applyFill="1" applyBorder="1" applyAlignment="1" applyProtection="1">
      <alignment horizontal="center" vertical="center" wrapText="1"/>
      <protection hidden="1"/>
    </xf>
    <xf numFmtId="0" fontId="7" fillId="0" borderId="34" xfId="0" applyFont="1" applyFill="1" applyBorder="1" applyAlignment="1" applyProtection="1">
      <alignment horizontal="center" vertical="center" wrapText="1"/>
      <protection hidden="1"/>
    </xf>
    <xf numFmtId="0" fontId="16" fillId="0" borderId="35" xfId="0" applyFont="1" applyBorder="1" applyAlignment="1" applyProtection="1">
      <alignment wrapText="1"/>
      <protection hidden="1"/>
    </xf>
    <xf numFmtId="4" fontId="7" fillId="0" borderId="1" xfId="0" applyNumberFormat="1" applyFont="1" applyFill="1" applyBorder="1" applyAlignment="1" applyProtection="1">
      <alignment horizontal="center" vertical="center" wrapText="1"/>
      <protection hidden="1"/>
    </xf>
    <xf numFmtId="4" fontId="7" fillId="0" borderId="2" xfId="0" applyNumberFormat="1"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0" fontId="7" fillId="0" borderId="16" xfId="0" applyFont="1" applyFill="1" applyBorder="1" applyAlignment="1" applyProtection="1">
      <alignment horizontal="center" vertical="center" wrapText="1"/>
      <protection hidden="1"/>
    </xf>
  </cellXfs>
  <cellStyles count="4">
    <cellStyle name="Normal" xfId="0" builtinId="0"/>
    <cellStyle name="Normal 2" xfId="1"/>
    <cellStyle name="Normal 3" xfId="2"/>
    <cellStyle name="Normal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cdsafley.ARE/LOCALS~1/Temp/Raspberry%20Budget%20%23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 Cover"/>
      <sheetName val="HO Assumptions"/>
      <sheetName val="HO Prep"/>
      <sheetName val="HO Year 1"/>
      <sheetName val="HO Year 2"/>
      <sheetName val="HO Year 3"/>
      <sheetName val="HO Summary"/>
      <sheetName val="HO Labor"/>
      <sheetName val="HO Returns"/>
      <sheetName val="HO Invest"/>
      <sheetName val="Machinery"/>
      <sheetName val="Materials"/>
      <sheetName val="Yields"/>
      <sheetName val="Irrigation System"/>
      <sheetName val="LaborCost"/>
      <sheetName val="Year 0"/>
      <sheetName val="Year 1"/>
      <sheetName val="Year 2"/>
      <sheetName val="Year 3"/>
      <sheetName val="Summary Costs"/>
      <sheetName val="Sensitivity Analysis"/>
      <sheetName val="Investment Analysis"/>
    </sheetNames>
    <sheetDataSet>
      <sheetData sheetId="0"/>
      <sheetData sheetId="1">
        <row r="12">
          <cell r="G12">
            <v>0.8</v>
          </cell>
        </row>
      </sheetData>
      <sheetData sheetId="2"/>
      <sheetData sheetId="3"/>
      <sheetData sheetId="4"/>
      <sheetData sheetId="5"/>
      <sheetData sheetId="6"/>
      <sheetData sheetId="7"/>
      <sheetData sheetId="8"/>
      <sheetData sheetId="9"/>
      <sheetData sheetId="10"/>
      <sheetData sheetId="11"/>
      <sheetData sheetId="12">
        <row r="13">
          <cell r="E13">
            <v>3200</v>
          </cell>
        </row>
        <row r="15">
          <cell r="E15">
            <v>711.11119999999994</v>
          </cell>
        </row>
        <row r="17">
          <cell r="E17">
            <v>6000</v>
          </cell>
        </row>
        <row r="19">
          <cell r="E19">
            <v>1333.3335</v>
          </cell>
        </row>
      </sheetData>
      <sheetData sheetId="13"/>
      <sheetData sheetId="14"/>
      <sheetData sheetId="15">
        <row r="8">
          <cell r="K8">
            <v>50</v>
          </cell>
          <cell r="N8">
            <v>189.88135384615384</v>
          </cell>
        </row>
        <row r="13">
          <cell r="G13">
            <v>0</v>
          </cell>
          <cell r="K13">
            <v>18</v>
          </cell>
          <cell r="N13">
            <v>7.9117230769230762</v>
          </cell>
        </row>
        <row r="23">
          <cell r="G23">
            <v>20.183760697901338</v>
          </cell>
          <cell r="K23">
            <v>36</v>
          </cell>
          <cell r="N23">
            <v>212.19241292307692</v>
          </cell>
        </row>
        <row r="27">
          <cell r="G27">
            <v>10.3292455386</v>
          </cell>
          <cell r="K27">
            <v>24</v>
          </cell>
          <cell r="N27">
            <v>11.867584615384615</v>
          </cell>
        </row>
        <row r="30">
          <cell r="G30">
            <v>0</v>
          </cell>
          <cell r="K30">
            <v>6</v>
          </cell>
          <cell r="N30">
            <v>0</v>
          </cell>
        </row>
        <row r="33">
          <cell r="G33">
            <v>0</v>
          </cell>
          <cell r="K33">
            <v>6</v>
          </cell>
          <cell r="N33">
            <v>0</v>
          </cell>
        </row>
        <row r="39">
          <cell r="G39">
            <v>0</v>
          </cell>
          <cell r="K39">
            <v>3168.8199999999997</v>
          </cell>
          <cell r="N39">
            <v>81.095161538461525</v>
          </cell>
        </row>
        <row r="47">
          <cell r="G47">
            <v>0</v>
          </cell>
          <cell r="K47">
            <v>168.5</v>
          </cell>
          <cell r="N47">
            <v>0</v>
          </cell>
        </row>
        <row r="51">
          <cell r="G51">
            <v>21.035755053333332</v>
          </cell>
          <cell r="K51">
            <v>357.8</v>
          </cell>
          <cell r="N51">
            <v>18.988135384615383</v>
          </cell>
        </row>
      </sheetData>
      <sheetData sheetId="16">
        <row r="8">
          <cell r="E8">
            <v>0</v>
          </cell>
          <cell r="I8">
            <v>6</v>
          </cell>
          <cell r="L8">
            <v>0</v>
          </cell>
        </row>
        <row r="13">
          <cell r="E13">
            <v>0</v>
          </cell>
          <cell r="I13">
            <v>66.2</v>
          </cell>
          <cell r="L13">
            <v>229.43996923076924</v>
          </cell>
        </row>
        <row r="22">
          <cell r="E22">
            <v>79.555880346835991</v>
          </cell>
          <cell r="I22">
            <v>208.16</v>
          </cell>
          <cell r="L22">
            <v>360.77457230769232</v>
          </cell>
        </row>
        <row r="36">
          <cell r="E36">
            <v>20.552155016728168</v>
          </cell>
          <cell r="I36">
            <v>192.51999999999998</v>
          </cell>
          <cell r="L36">
            <v>922.51007545846153</v>
          </cell>
        </row>
        <row r="44">
          <cell r="E44">
            <v>17.986837893077332</v>
          </cell>
          <cell r="I44">
            <v>340.6</v>
          </cell>
          <cell r="L44">
            <v>24.526341538461537</v>
          </cell>
        </row>
        <row r="52">
          <cell r="E52">
            <v>103.82791836018951</v>
          </cell>
          <cell r="I52">
            <v>12.15</v>
          </cell>
          <cell r="L52">
            <v>56.176398535384607</v>
          </cell>
        </row>
        <row r="59">
          <cell r="E59">
            <v>128.63702520725334</v>
          </cell>
          <cell r="I59">
            <v>6</v>
          </cell>
          <cell r="L59">
            <v>64.876129230769223</v>
          </cell>
        </row>
        <row r="67">
          <cell r="E67">
            <v>100.56926790320534</v>
          </cell>
          <cell r="I67">
            <v>6</v>
          </cell>
          <cell r="L67">
            <v>305.39251076923074</v>
          </cell>
        </row>
        <row r="74">
          <cell r="E74">
            <v>85.892614765784174</v>
          </cell>
          <cell r="I74">
            <v>27</v>
          </cell>
          <cell r="L74">
            <v>225.48727238153845</v>
          </cell>
        </row>
        <row r="77">
          <cell r="E77">
            <v>0</v>
          </cell>
          <cell r="I77">
            <v>6</v>
          </cell>
          <cell r="L77">
            <v>0</v>
          </cell>
        </row>
        <row r="81">
          <cell r="E81">
            <v>4.1316982154400002</v>
          </cell>
          <cell r="I81">
            <v>6</v>
          </cell>
          <cell r="L81">
            <v>4.7470338461538457</v>
          </cell>
        </row>
        <row r="89">
          <cell r="E89">
            <v>0</v>
          </cell>
          <cell r="I89">
            <v>334.14</v>
          </cell>
          <cell r="L89">
            <v>0</v>
          </cell>
        </row>
        <row r="93">
          <cell r="E93">
            <v>52.589387633333331</v>
          </cell>
          <cell r="I93">
            <v>73.31</v>
          </cell>
          <cell r="L93">
            <v>47.470338461538461</v>
          </cell>
        </row>
      </sheetData>
      <sheetData sheetId="17">
        <row r="7">
          <cell r="J7">
            <v>6</v>
          </cell>
          <cell r="N7">
            <v>6</v>
          </cell>
        </row>
        <row r="8">
          <cell r="M8">
            <v>15.823446153846152</v>
          </cell>
          <cell r="N8">
            <v>15.823446153846152</v>
          </cell>
        </row>
        <row r="9">
          <cell r="F9">
            <v>0</v>
          </cell>
          <cell r="J9">
            <v>6</v>
          </cell>
          <cell r="M9">
            <v>15.823446153846152</v>
          </cell>
          <cell r="N9">
            <v>21.823446153846152</v>
          </cell>
        </row>
        <row r="11">
          <cell r="J11">
            <v>6</v>
          </cell>
          <cell r="N11">
            <v>6</v>
          </cell>
        </row>
        <row r="12">
          <cell r="J12">
            <v>50</v>
          </cell>
          <cell r="M12">
            <v>189.88135384615384</v>
          </cell>
          <cell r="N12">
            <v>239.88135384615384</v>
          </cell>
        </row>
        <row r="13">
          <cell r="F13">
            <v>0</v>
          </cell>
          <cell r="J13">
            <v>56</v>
          </cell>
          <cell r="M13">
            <v>189.88135384615384</v>
          </cell>
          <cell r="N13">
            <v>245.88135384615384</v>
          </cell>
        </row>
        <row r="15">
          <cell r="J15">
            <v>6</v>
          </cell>
          <cell r="N15">
            <v>6</v>
          </cell>
        </row>
        <row r="16">
          <cell r="F16">
            <v>0.87414209023103995</v>
          </cell>
          <cell r="M16">
            <v>79.117230769230758</v>
          </cell>
          <cell r="N16">
            <v>79.991372859461805</v>
          </cell>
        </row>
        <row r="17">
          <cell r="F17">
            <v>0.87414209023103995</v>
          </cell>
          <cell r="J17">
            <v>6</v>
          </cell>
          <cell r="M17">
            <v>79.117230769230758</v>
          </cell>
          <cell r="N17">
            <v>85.991372859461805</v>
          </cell>
        </row>
        <row r="19">
          <cell r="J19">
            <v>6</v>
          </cell>
          <cell r="N19">
            <v>6</v>
          </cell>
        </row>
        <row r="20">
          <cell r="F20">
            <v>13.161806344304001</v>
          </cell>
          <cell r="M20">
            <v>3.9558615384615381</v>
          </cell>
        </row>
        <row r="21">
          <cell r="J21">
            <v>4.6000000000000005</v>
          </cell>
        </row>
        <row r="22">
          <cell r="F22">
            <v>3.2586504569841681</v>
          </cell>
          <cell r="M22">
            <v>3.9590262276923069</v>
          </cell>
        </row>
        <row r="23">
          <cell r="J23">
            <v>10.5</v>
          </cell>
        </row>
        <row r="24">
          <cell r="J24">
            <v>21</v>
          </cell>
        </row>
        <row r="25">
          <cell r="F25">
            <v>16.420456801288168</v>
          </cell>
          <cell r="J25">
            <v>42.1</v>
          </cell>
          <cell r="M25">
            <v>7.9148877661538446</v>
          </cell>
          <cell r="N25">
            <v>66.435344567442016</v>
          </cell>
        </row>
        <row r="27">
          <cell r="J27">
            <v>6</v>
          </cell>
          <cell r="N27">
            <v>6</v>
          </cell>
        </row>
        <row r="28">
          <cell r="F28">
            <v>4.1316982154400002</v>
          </cell>
          <cell r="M28">
            <v>4.95</v>
          </cell>
          <cell r="N28">
            <v>9.0816982154399994</v>
          </cell>
        </row>
        <row r="29">
          <cell r="F29">
            <v>13.161806344304001</v>
          </cell>
          <cell r="M29">
            <v>3.9558615384615381</v>
          </cell>
        </row>
        <row r="30">
          <cell r="J30">
            <v>4.6000000000000005</v>
          </cell>
        </row>
        <row r="31">
          <cell r="F31">
            <v>119.68029544304001</v>
          </cell>
          <cell r="M31">
            <v>39.558615384615379</v>
          </cell>
          <cell r="N31">
            <v>159.23891082765539</v>
          </cell>
        </row>
        <row r="32">
          <cell r="F32">
            <v>2.773333333333333</v>
          </cell>
          <cell r="M32">
            <v>63.29378461538461</v>
          </cell>
          <cell r="N32">
            <v>66.067117948717936</v>
          </cell>
        </row>
        <row r="33">
          <cell r="F33">
            <v>139.74713333611734</v>
          </cell>
          <cell r="J33">
            <v>10.600000000000001</v>
          </cell>
          <cell r="M33">
            <v>111.75826153846153</v>
          </cell>
          <cell r="N33">
            <v>262.10539487457891</v>
          </cell>
        </row>
        <row r="35">
          <cell r="J35">
            <v>6</v>
          </cell>
          <cell r="N35">
            <v>6</v>
          </cell>
        </row>
        <row r="36">
          <cell r="F36">
            <v>4.1316982154400002</v>
          </cell>
          <cell r="M36">
            <v>4.95</v>
          </cell>
          <cell r="N36">
            <v>9.0816982154399994</v>
          </cell>
        </row>
        <row r="37">
          <cell r="F37">
            <v>2.773333333333333</v>
          </cell>
          <cell r="M37">
            <v>63.29378461538461</v>
          </cell>
          <cell r="N37">
            <v>66.067117948717936</v>
          </cell>
        </row>
        <row r="38">
          <cell r="F38">
            <v>95.744236354432019</v>
          </cell>
          <cell r="M38">
            <v>31.646892307692305</v>
          </cell>
          <cell r="N38">
            <v>127.39112866212432</v>
          </cell>
        </row>
        <row r="39">
          <cell r="F39">
            <v>4.1316982154400002</v>
          </cell>
          <cell r="M39">
            <v>4.95</v>
          </cell>
          <cell r="N39">
            <v>9.0816982154399994</v>
          </cell>
        </row>
        <row r="40">
          <cell r="F40">
            <v>3.2586504569841681</v>
          </cell>
          <cell r="M40">
            <v>4.1282999999999994</v>
          </cell>
        </row>
        <row r="41">
          <cell r="J41">
            <v>9</v>
          </cell>
        </row>
        <row r="42">
          <cell r="F42">
            <v>110.03961657562952</v>
          </cell>
          <cell r="J42">
            <v>15</v>
          </cell>
          <cell r="M42">
            <v>108.96897692307691</v>
          </cell>
          <cell r="N42">
            <v>234.0085934987064</v>
          </cell>
        </row>
        <row r="44">
          <cell r="J44">
            <v>6</v>
          </cell>
          <cell r="N44">
            <v>6</v>
          </cell>
        </row>
        <row r="45">
          <cell r="F45">
            <v>119.68029544304001</v>
          </cell>
          <cell r="M45">
            <v>39.558615384615379</v>
          </cell>
          <cell r="N45">
            <v>159.23891082765539</v>
          </cell>
        </row>
        <row r="46">
          <cell r="F46">
            <v>4.1316982154400002</v>
          </cell>
          <cell r="M46">
            <v>4.7470338461538457</v>
          </cell>
          <cell r="N46">
            <v>8.8787320615938459</v>
          </cell>
        </row>
        <row r="47">
          <cell r="F47">
            <v>21.107319976848</v>
          </cell>
          <cell r="M47">
            <v>21.42</v>
          </cell>
          <cell r="N47">
            <v>42.527319976848005</v>
          </cell>
        </row>
        <row r="48">
          <cell r="M48">
            <v>3.5602753846153843</v>
          </cell>
          <cell r="N48">
            <v>3.5602753846153843</v>
          </cell>
        </row>
        <row r="49">
          <cell r="F49">
            <v>3.2586504569841681</v>
          </cell>
          <cell r="M49">
            <v>3.9590262276923069</v>
          </cell>
        </row>
        <row r="50">
          <cell r="J50">
            <v>16</v>
          </cell>
        </row>
        <row r="51">
          <cell r="F51">
            <v>4.1913106811169598</v>
          </cell>
          <cell r="M51">
            <v>3.9590262276923069</v>
          </cell>
        </row>
        <row r="52">
          <cell r="J52">
            <v>7.5</v>
          </cell>
        </row>
        <row r="53">
          <cell r="J53">
            <v>16</v>
          </cell>
        </row>
        <row r="54">
          <cell r="F54">
            <v>4.1913106811169598</v>
          </cell>
          <cell r="M54">
            <v>3.9590262276923069</v>
          </cell>
        </row>
        <row r="55">
          <cell r="J55">
            <v>128</v>
          </cell>
        </row>
        <row r="56">
          <cell r="J56">
            <v>49.88</v>
          </cell>
        </row>
        <row r="57">
          <cell r="F57">
            <v>156.56058545454607</v>
          </cell>
          <cell r="J57">
            <v>223.38</v>
          </cell>
          <cell r="M57">
            <v>81.163003298461518</v>
          </cell>
          <cell r="N57">
            <v>461.10358875300761</v>
          </cell>
        </row>
        <row r="59">
          <cell r="J59">
            <v>6</v>
          </cell>
          <cell r="N59">
            <v>6</v>
          </cell>
        </row>
        <row r="60">
          <cell r="F60">
            <v>4.1316982154400002</v>
          </cell>
          <cell r="M60">
            <v>4.7470338461538457</v>
          </cell>
          <cell r="N60">
            <v>8.8787320615938459</v>
          </cell>
        </row>
        <row r="61">
          <cell r="F61">
            <v>6.9333333333333327</v>
          </cell>
          <cell r="M61">
            <v>158.23446153846152</v>
          </cell>
          <cell r="N61">
            <v>165.16779487179485</v>
          </cell>
        </row>
        <row r="62">
          <cell r="F62">
            <v>95.744236354432019</v>
          </cell>
          <cell r="M62">
            <v>31.646892307692305</v>
          </cell>
          <cell r="N62">
            <v>127.39112866212432</v>
          </cell>
        </row>
        <row r="63">
          <cell r="F63">
            <v>4.1913106811169598</v>
          </cell>
          <cell r="M63">
            <v>3.9590262276923069</v>
          </cell>
        </row>
        <row r="65">
          <cell r="J65">
            <v>140</v>
          </cell>
        </row>
        <row r="66">
          <cell r="F66">
            <v>4.1913106811169598</v>
          </cell>
          <cell r="M66">
            <v>3.9590262276923069</v>
          </cell>
        </row>
        <row r="67">
          <cell r="J67">
            <v>288</v>
          </cell>
        </row>
        <row r="69">
          <cell r="J69">
            <v>240</v>
          </cell>
        </row>
        <row r="70">
          <cell r="M70">
            <v>253.17513846153844</v>
          </cell>
          <cell r="N70">
            <v>253.17513846153844</v>
          </cell>
        </row>
        <row r="71">
          <cell r="F71">
            <v>115.19188926543927</v>
          </cell>
          <cell r="J71">
            <v>674</v>
          </cell>
          <cell r="M71">
            <v>455.72157860923073</v>
          </cell>
          <cell r="N71">
            <v>1244.91346787467</v>
          </cell>
        </row>
        <row r="73">
          <cell r="J73">
            <v>6</v>
          </cell>
          <cell r="N73">
            <v>6</v>
          </cell>
        </row>
        <row r="74">
          <cell r="F74">
            <v>95.744236354432019</v>
          </cell>
          <cell r="M74">
            <v>31.646892307692305</v>
          </cell>
          <cell r="N74">
            <v>127.39112866212432</v>
          </cell>
        </row>
        <row r="75">
          <cell r="F75">
            <v>4.1913106811169598</v>
          </cell>
          <cell r="M75">
            <v>3.9590262276923069</v>
          </cell>
        </row>
        <row r="76">
          <cell r="J76">
            <v>140</v>
          </cell>
        </row>
        <row r="78">
          <cell r="F78">
            <v>4.1913106811169598</v>
          </cell>
          <cell r="M78">
            <v>3.9590262276923069</v>
          </cell>
        </row>
        <row r="79">
          <cell r="J79">
            <v>240</v>
          </cell>
        </row>
        <row r="80">
          <cell r="J80">
            <v>244</v>
          </cell>
          <cell r="N80">
            <v>244</v>
          </cell>
        </row>
        <row r="81">
          <cell r="B81">
            <v>4000</v>
          </cell>
        </row>
        <row r="83">
          <cell r="B83">
            <v>0.8</v>
          </cell>
        </row>
        <row r="84">
          <cell r="B84">
            <v>3200</v>
          </cell>
        </row>
        <row r="86">
          <cell r="B86">
            <v>0.19999999999999996</v>
          </cell>
        </row>
        <row r="87">
          <cell r="B87">
            <v>799.99999999999977</v>
          </cell>
        </row>
        <row r="91">
          <cell r="B91">
            <v>1066.6666656</v>
          </cell>
        </row>
        <row r="93">
          <cell r="B93">
            <v>2844.4444415999997</v>
          </cell>
          <cell r="J93">
            <v>327.11111078399995</v>
          </cell>
          <cell r="N93">
            <v>327.11111078399995</v>
          </cell>
        </row>
        <row r="94">
          <cell r="B94">
            <v>237.03703679999998</v>
          </cell>
          <cell r="J94">
            <v>130.37037024</v>
          </cell>
          <cell r="N94">
            <v>130.37037024</v>
          </cell>
        </row>
        <row r="95">
          <cell r="M95">
            <v>829.62962879999998</v>
          </cell>
          <cell r="N95">
            <v>829.62962879999998</v>
          </cell>
        </row>
        <row r="96">
          <cell r="M96">
            <v>118.51851839999999</v>
          </cell>
          <cell r="N96">
            <v>118.51851839999999</v>
          </cell>
        </row>
        <row r="97">
          <cell r="M97">
            <v>59.259259199999995</v>
          </cell>
          <cell r="N97">
            <v>59.259259199999995</v>
          </cell>
        </row>
        <row r="98">
          <cell r="F98">
            <v>8.8698572241714277</v>
          </cell>
          <cell r="M98">
            <v>59.399999999999991</v>
          </cell>
          <cell r="N98">
            <v>68.269857224171417</v>
          </cell>
        </row>
        <row r="99">
          <cell r="F99">
            <v>268.00493066666667</v>
          </cell>
          <cell r="J99">
            <v>0</v>
          </cell>
          <cell r="M99">
            <v>0</v>
          </cell>
          <cell r="N99">
            <v>268.00493066666667</v>
          </cell>
        </row>
        <row r="100">
          <cell r="F100">
            <v>19.66972738853503</v>
          </cell>
          <cell r="J100">
            <v>0</v>
          </cell>
          <cell r="M100">
            <v>0</v>
          </cell>
          <cell r="N100">
            <v>19.66972738853503</v>
          </cell>
        </row>
        <row r="101">
          <cell r="F101">
            <v>73.855233066666656</v>
          </cell>
          <cell r="M101">
            <v>25.317513846153844</v>
          </cell>
          <cell r="N101">
            <v>99.1727469128205</v>
          </cell>
        </row>
        <row r="102">
          <cell r="F102">
            <v>474.5266060627057</v>
          </cell>
          <cell r="J102">
            <v>1087.481481024</v>
          </cell>
          <cell r="M102">
            <v>1131.6898650092307</v>
          </cell>
          <cell r="N102">
            <v>2693.6979520959367</v>
          </cell>
        </row>
        <row r="104">
          <cell r="J104">
            <v>6</v>
          </cell>
          <cell r="N104">
            <v>6</v>
          </cell>
        </row>
        <row r="105">
          <cell r="F105">
            <v>4.1913106811169598</v>
          </cell>
          <cell r="M105">
            <v>3.9590262276923069</v>
          </cell>
        </row>
        <row r="106">
          <cell r="J106">
            <v>16</v>
          </cell>
        </row>
        <row r="107">
          <cell r="B107">
            <v>2133.3333331199997</v>
          </cell>
        </row>
        <row r="109">
          <cell r="B109">
            <v>5688.8888883199988</v>
          </cell>
          <cell r="J109">
            <v>654.22222215679994</v>
          </cell>
          <cell r="N109">
            <v>654.22222215679994</v>
          </cell>
        </row>
        <row r="110">
          <cell r="B110">
            <v>474.07407402666655</v>
          </cell>
          <cell r="J110">
            <v>260.74074071466663</v>
          </cell>
          <cell r="N110">
            <v>260.74074071466663</v>
          </cell>
        </row>
        <row r="111">
          <cell r="M111">
            <v>1659.259259093333</v>
          </cell>
          <cell r="N111">
            <v>1659.259259093333</v>
          </cell>
        </row>
        <row r="112">
          <cell r="M112">
            <v>237.03703701333328</v>
          </cell>
          <cell r="N112">
            <v>237.03703701333328</v>
          </cell>
        </row>
        <row r="113">
          <cell r="M113">
            <v>118.51851850666664</v>
          </cell>
          <cell r="N113">
            <v>118.51851850666664</v>
          </cell>
        </row>
        <row r="114">
          <cell r="F114">
            <v>35.479428896685711</v>
          </cell>
          <cell r="M114">
            <v>198</v>
          </cell>
          <cell r="N114">
            <v>233.4794288966857</v>
          </cell>
        </row>
        <row r="115">
          <cell r="F115">
            <v>536.00986133333333</v>
          </cell>
          <cell r="N115">
            <v>536.00986133333333</v>
          </cell>
        </row>
        <row r="116">
          <cell r="F116">
            <v>39.33945477707006</v>
          </cell>
          <cell r="N116">
            <v>39.33945477707006</v>
          </cell>
        </row>
        <row r="117">
          <cell r="F117">
            <v>73.855233066666656</v>
          </cell>
          <cell r="M117">
            <v>25.317513846153844</v>
          </cell>
          <cell r="N117">
            <v>99.1727469128205</v>
          </cell>
        </row>
        <row r="118">
          <cell r="F118">
            <v>688.87528875487271</v>
          </cell>
          <cell r="J118">
            <v>936.96296287146652</v>
          </cell>
          <cell r="M118">
            <v>2242.0913546871789</v>
          </cell>
          <cell r="N118">
            <v>3867.9296063135184</v>
          </cell>
        </row>
        <row r="120">
          <cell r="J120">
            <v>6</v>
          </cell>
          <cell r="N120">
            <v>6</v>
          </cell>
        </row>
        <row r="121">
          <cell r="F121">
            <v>8.2633964308800003</v>
          </cell>
          <cell r="M121">
            <v>9.4940676923076914</v>
          </cell>
          <cell r="N121">
            <v>17.757464123187692</v>
          </cell>
        </row>
        <row r="122">
          <cell r="F122">
            <v>4.1913106811169598</v>
          </cell>
          <cell r="M122">
            <v>3.9590262276923069</v>
          </cell>
        </row>
        <row r="123">
          <cell r="J123">
            <v>1.08</v>
          </cell>
        </row>
        <row r="124">
          <cell r="F124">
            <v>3.2586504569841681</v>
          </cell>
          <cell r="M124">
            <v>0.39590262276923072</v>
          </cell>
          <cell r="N124">
            <v>3.6545530797533989</v>
          </cell>
        </row>
        <row r="125">
          <cell r="J125">
            <v>7</v>
          </cell>
        </row>
        <row r="126">
          <cell r="J126">
            <v>9</v>
          </cell>
        </row>
        <row r="127">
          <cell r="F127">
            <v>15.713357568981127</v>
          </cell>
          <cell r="J127">
            <v>23.08</v>
          </cell>
          <cell r="M127">
            <v>13.84899654276923</v>
          </cell>
          <cell r="N127">
            <v>52.642354111750358</v>
          </cell>
        </row>
        <row r="129">
          <cell r="J129">
            <v>16</v>
          </cell>
          <cell r="N129">
            <v>16</v>
          </cell>
        </row>
        <row r="130">
          <cell r="J130">
            <v>0</v>
          </cell>
          <cell r="N130">
            <v>0</v>
          </cell>
        </row>
        <row r="131">
          <cell r="J131">
            <v>100</v>
          </cell>
          <cell r="N131">
            <v>100</v>
          </cell>
        </row>
        <row r="132">
          <cell r="J132">
            <v>30</v>
          </cell>
          <cell r="N132">
            <v>30</v>
          </cell>
        </row>
        <row r="133">
          <cell r="J133">
            <v>22.5</v>
          </cell>
          <cell r="N133">
            <v>22.5</v>
          </cell>
        </row>
        <row r="134">
          <cell r="J134">
            <v>836.04</v>
          </cell>
          <cell r="N134">
            <v>836.04</v>
          </cell>
        </row>
        <row r="135">
          <cell r="F135">
            <v>0</v>
          </cell>
          <cell r="J135">
            <v>1004.54</v>
          </cell>
          <cell r="N135">
            <v>1004.54</v>
          </cell>
        </row>
        <row r="137">
          <cell r="F137">
            <v>52.589387633333331</v>
          </cell>
          <cell r="M137">
            <v>47.470338461538461</v>
          </cell>
          <cell r="N137">
            <v>100.05972609487179</v>
          </cell>
        </row>
        <row r="138">
          <cell r="J138">
            <v>45.29</v>
          </cell>
          <cell r="N138">
            <v>45.29</v>
          </cell>
        </row>
        <row r="139">
          <cell r="F139">
            <v>52.589387633333331</v>
          </cell>
          <cell r="J139">
            <v>45.29</v>
          </cell>
          <cell r="M139">
            <v>47.470338461538461</v>
          </cell>
          <cell r="N139">
            <v>145.34972609487178</v>
          </cell>
        </row>
        <row r="140">
          <cell r="F140">
            <v>1770.5384635431442</v>
          </cell>
          <cell r="J140">
            <v>4130.4344438954668</v>
          </cell>
          <cell r="M140">
            <v>4485.4492936053311</v>
          </cell>
          <cell r="N140">
            <v>10386.422201043946</v>
          </cell>
        </row>
      </sheetData>
      <sheetData sheetId="18">
        <row r="7">
          <cell r="J7">
            <v>6</v>
          </cell>
          <cell r="N7">
            <v>6</v>
          </cell>
        </row>
        <row r="8">
          <cell r="M8">
            <v>15.823446153846152</v>
          </cell>
          <cell r="N8">
            <v>15.823446153846152</v>
          </cell>
        </row>
        <row r="9">
          <cell r="F9">
            <v>0</v>
          </cell>
          <cell r="J9">
            <v>6</v>
          </cell>
          <cell r="M9">
            <v>15.823446153846152</v>
          </cell>
          <cell r="N9">
            <v>21.823446153846152</v>
          </cell>
        </row>
        <row r="11">
          <cell r="J11">
            <v>6</v>
          </cell>
          <cell r="N11">
            <v>6</v>
          </cell>
        </row>
        <row r="12">
          <cell r="J12">
            <v>50</v>
          </cell>
          <cell r="M12">
            <v>189.88135384615384</v>
          </cell>
          <cell r="N12">
            <v>239.88135384615384</v>
          </cell>
        </row>
        <row r="13">
          <cell r="F13">
            <v>0</v>
          </cell>
          <cell r="J13">
            <v>56</v>
          </cell>
          <cell r="M13">
            <v>189.88135384615384</v>
          </cell>
          <cell r="N13">
            <v>245.88135384615384</v>
          </cell>
        </row>
        <row r="15">
          <cell r="J15">
            <v>6</v>
          </cell>
          <cell r="N15">
            <v>6</v>
          </cell>
        </row>
        <row r="16">
          <cell r="F16">
            <v>0.53766217713599995</v>
          </cell>
          <cell r="M16">
            <v>79.117230769230758</v>
          </cell>
          <cell r="N16">
            <v>79.654892946366758</v>
          </cell>
        </row>
        <row r="17">
          <cell r="F17">
            <v>0.53766217713599995</v>
          </cell>
          <cell r="J17">
            <v>6</v>
          </cell>
          <cell r="M17">
            <v>79.117230769230758</v>
          </cell>
          <cell r="N17">
            <v>85.654892946366758</v>
          </cell>
        </row>
        <row r="19">
          <cell r="J19">
            <v>6</v>
          </cell>
          <cell r="N19">
            <v>6</v>
          </cell>
        </row>
        <row r="20">
          <cell r="F20">
            <v>13.161806344304001</v>
          </cell>
          <cell r="M20">
            <v>3.9558615384615381</v>
          </cell>
        </row>
        <row r="21">
          <cell r="J21">
            <v>4.6000000000000005</v>
          </cell>
        </row>
        <row r="22">
          <cell r="F22">
            <v>3.2586504569841681</v>
          </cell>
          <cell r="M22">
            <v>3.9590262276923069</v>
          </cell>
        </row>
        <row r="23">
          <cell r="J23">
            <v>10.5</v>
          </cell>
        </row>
        <row r="24">
          <cell r="J24">
            <v>21</v>
          </cell>
        </row>
        <row r="25">
          <cell r="F25">
            <v>16.420456801288168</v>
          </cell>
          <cell r="J25">
            <v>42.1</v>
          </cell>
          <cell r="M25">
            <v>7.9148877661538446</v>
          </cell>
          <cell r="N25">
            <v>66.435344567442016</v>
          </cell>
        </row>
        <row r="27">
          <cell r="J27">
            <v>6</v>
          </cell>
          <cell r="N27">
            <v>6</v>
          </cell>
        </row>
        <row r="28">
          <cell r="F28">
            <v>4.1316982154400002</v>
          </cell>
          <cell r="M28">
            <v>4.95</v>
          </cell>
          <cell r="N28">
            <v>9.0816982154399994</v>
          </cell>
        </row>
        <row r="29">
          <cell r="F29">
            <v>13.161806344304001</v>
          </cell>
          <cell r="M29">
            <v>3.9558615384615381</v>
          </cell>
        </row>
        <row r="30">
          <cell r="J30">
            <v>4.6000000000000005</v>
          </cell>
        </row>
        <row r="31">
          <cell r="F31">
            <v>119.68029544304001</v>
          </cell>
          <cell r="M31">
            <v>39.558615384615379</v>
          </cell>
          <cell r="N31">
            <v>159.23891082765539</v>
          </cell>
        </row>
        <row r="32">
          <cell r="F32">
            <v>2.773333333333333</v>
          </cell>
          <cell r="M32">
            <v>63.29378461538461</v>
          </cell>
          <cell r="N32">
            <v>66.067117948717936</v>
          </cell>
        </row>
        <row r="33">
          <cell r="F33">
            <v>139.74713333611734</v>
          </cell>
          <cell r="J33">
            <v>10.600000000000001</v>
          </cell>
          <cell r="M33">
            <v>111.75826153846153</v>
          </cell>
          <cell r="N33">
            <v>262.10539487457891</v>
          </cell>
        </row>
        <row r="35">
          <cell r="J35">
            <v>6</v>
          </cell>
          <cell r="N35">
            <v>6</v>
          </cell>
        </row>
        <row r="36">
          <cell r="F36">
            <v>4.1316982154400002</v>
          </cell>
          <cell r="M36">
            <v>4.95</v>
          </cell>
          <cell r="N36">
            <v>9.0816982154399994</v>
          </cell>
        </row>
        <row r="37">
          <cell r="F37">
            <v>2.773333333333333</v>
          </cell>
          <cell r="M37">
            <v>63.29378461538461</v>
          </cell>
          <cell r="N37">
            <v>66.067117948717936</v>
          </cell>
        </row>
        <row r="38">
          <cell r="F38">
            <v>95.744236354432019</v>
          </cell>
          <cell r="M38">
            <v>31.646892307692305</v>
          </cell>
          <cell r="N38">
            <v>127.39112866212432</v>
          </cell>
        </row>
        <row r="39">
          <cell r="F39">
            <v>4.1316982154400002</v>
          </cell>
          <cell r="M39">
            <v>4.95</v>
          </cell>
          <cell r="N39">
            <v>9.0816982154399994</v>
          </cell>
        </row>
        <row r="40">
          <cell r="F40">
            <v>3.2586504569841681</v>
          </cell>
          <cell r="M40">
            <v>4.1282999999999994</v>
          </cell>
        </row>
        <row r="41">
          <cell r="J41">
            <v>9</v>
          </cell>
        </row>
        <row r="42">
          <cell r="F42">
            <v>110.03961657562952</v>
          </cell>
          <cell r="J42">
            <v>15</v>
          </cell>
          <cell r="M42">
            <v>108.96897692307691</v>
          </cell>
          <cell r="N42">
            <v>234.0085934987064</v>
          </cell>
        </row>
        <row r="44">
          <cell r="J44">
            <v>6</v>
          </cell>
          <cell r="N44">
            <v>6</v>
          </cell>
        </row>
        <row r="45">
          <cell r="F45">
            <v>119.68029544304001</v>
          </cell>
          <cell r="M45">
            <v>39.558615384615379</v>
          </cell>
          <cell r="N45">
            <v>159.23891082765539</v>
          </cell>
        </row>
        <row r="46">
          <cell r="F46">
            <v>4.1316982154400002</v>
          </cell>
          <cell r="M46">
            <v>4.7470338461538457</v>
          </cell>
          <cell r="N46">
            <v>8.8787320615938459</v>
          </cell>
        </row>
        <row r="47">
          <cell r="F47">
            <v>21.107319976848</v>
          </cell>
          <cell r="M47">
            <v>21.42</v>
          </cell>
          <cell r="N47">
            <v>42.527319976848005</v>
          </cell>
        </row>
        <row r="48">
          <cell r="M48">
            <v>3.5602753846153843</v>
          </cell>
          <cell r="N48">
            <v>3.5602753846153843</v>
          </cell>
        </row>
        <row r="49">
          <cell r="F49">
            <v>3.2586504569841681</v>
          </cell>
          <cell r="M49">
            <v>3.9590262276923069</v>
          </cell>
        </row>
        <row r="50">
          <cell r="J50">
            <v>16</v>
          </cell>
        </row>
        <row r="51">
          <cell r="F51">
            <v>4.1913106811169598</v>
          </cell>
          <cell r="M51">
            <v>3.9590262276923069</v>
          </cell>
        </row>
        <row r="52">
          <cell r="J52">
            <v>7.5</v>
          </cell>
        </row>
        <row r="53">
          <cell r="J53">
            <v>16</v>
          </cell>
        </row>
        <row r="54">
          <cell r="F54">
            <v>4.1913106811169598</v>
          </cell>
          <cell r="M54">
            <v>3.9590262276923069</v>
          </cell>
        </row>
        <row r="55">
          <cell r="J55">
            <v>128</v>
          </cell>
        </row>
        <row r="56">
          <cell r="J56">
            <v>49.88</v>
          </cell>
        </row>
        <row r="57">
          <cell r="F57">
            <v>156.56058545454607</v>
          </cell>
          <cell r="J57">
            <v>223.38</v>
          </cell>
          <cell r="M57">
            <v>81.163003298461518</v>
          </cell>
          <cell r="N57">
            <v>461.10358875300761</v>
          </cell>
        </row>
        <row r="59">
          <cell r="J59">
            <v>6</v>
          </cell>
          <cell r="N59">
            <v>6</v>
          </cell>
        </row>
        <row r="60">
          <cell r="F60">
            <v>4.1316982154400002</v>
          </cell>
          <cell r="M60">
            <v>4.7470338461538457</v>
          </cell>
          <cell r="N60">
            <v>8.8787320615938459</v>
          </cell>
        </row>
        <row r="61">
          <cell r="F61">
            <v>6.9333333333333327</v>
          </cell>
          <cell r="M61">
            <v>158.23446153846152</v>
          </cell>
          <cell r="N61">
            <v>165.16779487179485</v>
          </cell>
        </row>
        <row r="62">
          <cell r="F62">
            <v>95.744236354432019</v>
          </cell>
          <cell r="M62">
            <v>31.646892307692305</v>
          </cell>
          <cell r="N62">
            <v>127.39112866212432</v>
          </cell>
        </row>
        <row r="63">
          <cell r="F63">
            <v>4.1913106811169598</v>
          </cell>
          <cell r="M63">
            <v>3.9590262276923069</v>
          </cell>
        </row>
        <row r="65">
          <cell r="J65">
            <v>140</v>
          </cell>
        </row>
        <row r="66">
          <cell r="F66">
            <v>4.1913106811169598</v>
          </cell>
          <cell r="M66">
            <v>3.9590262276923069</v>
          </cell>
        </row>
        <row r="67">
          <cell r="J67">
            <v>288</v>
          </cell>
        </row>
        <row r="69">
          <cell r="J69">
            <v>240</v>
          </cell>
        </row>
        <row r="70">
          <cell r="M70">
            <v>253.17513846153844</v>
          </cell>
          <cell r="N70">
            <v>253.17513846153844</v>
          </cell>
        </row>
        <row r="71">
          <cell r="F71">
            <v>115.19188926543927</v>
          </cell>
          <cell r="J71">
            <v>674</v>
          </cell>
          <cell r="M71">
            <v>455.72157860923073</v>
          </cell>
          <cell r="N71">
            <v>1244.91346787467</v>
          </cell>
        </row>
        <row r="73">
          <cell r="J73">
            <v>6</v>
          </cell>
          <cell r="N73">
            <v>6</v>
          </cell>
        </row>
        <row r="74">
          <cell r="F74">
            <v>95.744236354432019</v>
          </cell>
          <cell r="M74">
            <v>31.646892307692305</v>
          </cell>
          <cell r="N74">
            <v>127.39112866212432</v>
          </cell>
        </row>
        <row r="75">
          <cell r="F75">
            <v>4.1913106811169598</v>
          </cell>
          <cell r="M75">
            <v>3.9590262276923069</v>
          </cell>
        </row>
        <row r="76">
          <cell r="J76">
            <v>140</v>
          </cell>
        </row>
        <row r="78">
          <cell r="F78">
            <v>4.1913106811169598</v>
          </cell>
          <cell r="M78">
            <v>3.9590262276923069</v>
          </cell>
        </row>
        <row r="79">
          <cell r="J79">
            <v>240</v>
          </cell>
        </row>
        <row r="80">
          <cell r="J80">
            <v>244</v>
          </cell>
          <cell r="N80">
            <v>244</v>
          </cell>
        </row>
        <row r="81">
          <cell r="B81">
            <v>7500</v>
          </cell>
        </row>
        <row r="83">
          <cell r="B83">
            <v>0.8</v>
          </cell>
        </row>
        <row r="84">
          <cell r="B84">
            <v>6000</v>
          </cell>
        </row>
        <row r="86">
          <cell r="B86">
            <v>0.19999999999999996</v>
          </cell>
        </row>
        <row r="87">
          <cell r="B87">
            <v>1499.9999999999998</v>
          </cell>
        </row>
        <row r="91">
          <cell r="B91">
            <v>1999.999998</v>
          </cell>
        </row>
        <row r="93">
          <cell r="B93">
            <v>5333.3333279999997</v>
          </cell>
          <cell r="J93">
            <v>613.33333272000004</v>
          </cell>
          <cell r="N93">
            <v>613.33333272000004</v>
          </cell>
        </row>
        <row r="94">
          <cell r="B94">
            <v>444.44444399999998</v>
          </cell>
          <cell r="J94">
            <v>244.44444419999999</v>
          </cell>
          <cell r="N94">
            <v>244.44444419999999</v>
          </cell>
        </row>
        <row r="95">
          <cell r="M95">
            <v>1555.555554</v>
          </cell>
          <cell r="N95">
            <v>1555.555554</v>
          </cell>
        </row>
        <row r="96">
          <cell r="M96">
            <v>222.22222199999999</v>
          </cell>
          <cell r="N96">
            <v>222.22222199999999</v>
          </cell>
        </row>
        <row r="97">
          <cell r="M97">
            <v>111.11111099999999</v>
          </cell>
          <cell r="N97">
            <v>111.11111099999999</v>
          </cell>
        </row>
        <row r="98">
          <cell r="F98">
            <v>8.8698572241714277</v>
          </cell>
          <cell r="M98">
            <v>59.399999999999991</v>
          </cell>
          <cell r="N98">
            <v>68.269857224171417</v>
          </cell>
        </row>
        <row r="99">
          <cell r="F99">
            <v>268.00493066666667</v>
          </cell>
          <cell r="J99">
            <v>0</v>
          </cell>
          <cell r="M99">
            <v>0</v>
          </cell>
          <cell r="N99">
            <v>268.00493066666667</v>
          </cell>
        </row>
        <row r="100">
          <cell r="F100">
            <v>19.66972738853503</v>
          </cell>
          <cell r="J100">
            <v>0</v>
          </cell>
          <cell r="M100">
            <v>0</v>
          </cell>
          <cell r="N100">
            <v>19.66972738853503</v>
          </cell>
        </row>
        <row r="101">
          <cell r="F101">
            <v>73.855233066666656</v>
          </cell>
          <cell r="M101">
            <v>25.317513846153844</v>
          </cell>
          <cell r="N101">
            <v>99.1727469128205</v>
          </cell>
        </row>
        <row r="102">
          <cell r="F102">
            <v>474.5266060627057</v>
          </cell>
          <cell r="J102">
            <v>1487.77777692</v>
          </cell>
          <cell r="M102">
            <v>2013.1713456092309</v>
          </cell>
          <cell r="N102">
            <v>3975.4757285919368</v>
          </cell>
        </row>
        <row r="104">
          <cell r="J104">
            <v>6</v>
          </cell>
          <cell r="N104">
            <v>6</v>
          </cell>
        </row>
        <row r="105">
          <cell r="F105">
            <v>4.1913106811169598</v>
          </cell>
          <cell r="M105">
            <v>3.9590262276923069</v>
          </cell>
        </row>
        <row r="106">
          <cell r="J106">
            <v>16</v>
          </cell>
        </row>
        <row r="107">
          <cell r="B107">
            <v>3999.9999995999997</v>
          </cell>
        </row>
        <row r="109">
          <cell r="B109">
            <v>10666.666665599998</v>
          </cell>
          <cell r="J109">
            <v>1226.6666665439998</v>
          </cell>
          <cell r="N109">
            <v>1226.6666665439998</v>
          </cell>
        </row>
        <row r="110">
          <cell r="B110">
            <v>888.88888879999979</v>
          </cell>
          <cell r="J110">
            <v>488.88888883999994</v>
          </cell>
          <cell r="N110">
            <v>488.88888883999994</v>
          </cell>
        </row>
        <row r="111">
          <cell r="M111">
            <v>3111.1111107999991</v>
          </cell>
          <cell r="N111">
            <v>3111.1111107999991</v>
          </cell>
        </row>
        <row r="112">
          <cell r="M112">
            <v>444.4444443999999</v>
          </cell>
          <cell r="N112">
            <v>444.4444443999999</v>
          </cell>
        </row>
        <row r="113">
          <cell r="M113">
            <v>222.22222219999995</v>
          </cell>
          <cell r="N113">
            <v>222.22222219999995</v>
          </cell>
        </row>
        <row r="114">
          <cell r="F114">
            <v>35.479428896685711</v>
          </cell>
          <cell r="M114">
            <v>198</v>
          </cell>
          <cell r="N114">
            <v>233.4794288966857</v>
          </cell>
        </row>
        <row r="115">
          <cell r="F115">
            <v>536.00986133333333</v>
          </cell>
          <cell r="N115">
            <v>536.00986133333333</v>
          </cell>
        </row>
        <row r="116">
          <cell r="F116">
            <v>39.33945477707006</v>
          </cell>
          <cell r="N116">
            <v>39.33945477707006</v>
          </cell>
        </row>
        <row r="117">
          <cell r="F117">
            <v>73.855233066666656</v>
          </cell>
          <cell r="M117">
            <v>25.317513846153844</v>
          </cell>
          <cell r="N117">
            <v>99.1727469128205</v>
          </cell>
        </row>
        <row r="118">
          <cell r="F118">
            <v>688.87528875487271</v>
          </cell>
          <cell r="J118">
            <v>1737.5555553839997</v>
          </cell>
          <cell r="M118">
            <v>4005.0543174738455</v>
          </cell>
          <cell r="N118">
            <v>6431.4851616127189</v>
          </cell>
        </row>
        <row r="120">
          <cell r="J120">
            <v>6</v>
          </cell>
          <cell r="N120">
            <v>6</v>
          </cell>
        </row>
        <row r="121">
          <cell r="F121">
            <v>8.2633964308800003</v>
          </cell>
          <cell r="M121">
            <v>9.4940676923076914</v>
          </cell>
          <cell r="N121">
            <v>17.757464123187692</v>
          </cell>
        </row>
        <row r="122">
          <cell r="F122">
            <v>4.1913106811169598</v>
          </cell>
          <cell r="M122">
            <v>3.9590262276923069</v>
          </cell>
        </row>
        <row r="123">
          <cell r="J123">
            <v>1.08</v>
          </cell>
          <cell r="N123">
            <v>1.08</v>
          </cell>
        </row>
        <row r="124">
          <cell r="F124">
            <v>3.2586504569841681</v>
          </cell>
          <cell r="M124">
            <v>0.39590262276923072</v>
          </cell>
        </row>
        <row r="125">
          <cell r="J125">
            <v>7</v>
          </cell>
        </row>
        <row r="126">
          <cell r="J126">
            <v>9</v>
          </cell>
        </row>
        <row r="127">
          <cell r="F127">
            <v>15.713357568981127</v>
          </cell>
          <cell r="J127">
            <v>23.08</v>
          </cell>
          <cell r="M127">
            <v>13.84899654276923</v>
          </cell>
          <cell r="N127">
            <v>52.642354111750358</v>
          </cell>
        </row>
        <row r="129">
          <cell r="J129">
            <v>16</v>
          </cell>
          <cell r="N129">
            <v>16</v>
          </cell>
        </row>
        <row r="130">
          <cell r="J130">
            <v>0</v>
          </cell>
          <cell r="N130">
            <v>0</v>
          </cell>
        </row>
        <row r="131">
          <cell r="J131">
            <v>100</v>
          </cell>
          <cell r="N131">
            <v>100</v>
          </cell>
        </row>
        <row r="132">
          <cell r="J132">
            <v>30</v>
          </cell>
          <cell r="N132">
            <v>30</v>
          </cell>
        </row>
        <row r="133">
          <cell r="J133">
            <v>22.5</v>
          </cell>
          <cell r="N133">
            <v>22.5</v>
          </cell>
        </row>
        <row r="134">
          <cell r="J134">
            <v>836.04</v>
          </cell>
          <cell r="N134">
            <v>836.04</v>
          </cell>
        </row>
        <row r="135">
          <cell r="F135">
            <v>0</v>
          </cell>
          <cell r="J135">
            <v>1004.54</v>
          </cell>
          <cell r="N135">
            <v>1004.54</v>
          </cell>
        </row>
        <row r="137">
          <cell r="F137">
            <v>52.589387633333331</v>
          </cell>
          <cell r="M137">
            <v>47.470338461538461</v>
          </cell>
          <cell r="N137">
            <v>100.05972609487179</v>
          </cell>
        </row>
        <row r="138">
          <cell r="J138">
            <v>45.29</v>
          </cell>
          <cell r="N138">
            <v>45.29</v>
          </cell>
        </row>
        <row r="139">
          <cell r="F139">
            <v>52.589387633333331</v>
          </cell>
          <cell r="J139">
            <v>45.29</v>
          </cell>
          <cell r="M139">
            <v>47.470338461538461</v>
          </cell>
          <cell r="N139">
            <v>145.34972609487178</v>
          </cell>
        </row>
        <row r="140">
          <cell r="F140">
            <v>1770.2019836300492</v>
          </cell>
          <cell r="J140">
            <v>5331.3233323040004</v>
          </cell>
          <cell r="M140">
            <v>7129.8937369919986</v>
          </cell>
          <cell r="N140">
            <v>14231.419052926049</v>
          </cell>
        </row>
      </sheetData>
      <sheetData sheetId="19">
        <row r="7">
          <cell r="H7">
            <v>0</v>
          </cell>
        </row>
        <row r="8">
          <cell r="H8">
            <v>24</v>
          </cell>
        </row>
        <row r="9">
          <cell r="H9">
            <v>0</v>
          </cell>
        </row>
        <row r="10">
          <cell r="H10">
            <v>1</v>
          </cell>
        </row>
        <row r="11">
          <cell r="H11">
            <v>26.820000000000004</v>
          </cell>
        </row>
        <row r="12">
          <cell r="H12">
            <v>0.375</v>
          </cell>
        </row>
        <row r="13">
          <cell r="H13">
            <v>0.375</v>
          </cell>
        </row>
        <row r="14">
          <cell r="H14">
            <v>0.375</v>
          </cell>
        </row>
        <row r="15">
          <cell r="H15">
            <v>0.375</v>
          </cell>
        </row>
        <row r="16">
          <cell r="H16">
            <v>0</v>
          </cell>
        </row>
        <row r="17">
          <cell r="H17">
            <v>0</v>
          </cell>
        </row>
        <row r="18">
          <cell r="H18">
            <v>10.25</v>
          </cell>
        </row>
        <row r="20">
          <cell r="H20">
            <v>2.4</v>
          </cell>
        </row>
        <row r="21">
          <cell r="H21">
            <v>65.970000000000013</v>
          </cell>
        </row>
        <row r="23">
          <cell r="H23">
            <v>0</v>
          </cell>
        </row>
        <row r="24">
          <cell r="H24">
            <v>29</v>
          </cell>
        </row>
        <row r="25">
          <cell r="H25">
            <v>45.6</v>
          </cell>
        </row>
        <row r="26">
          <cell r="H26">
            <v>116.60039999999999</v>
          </cell>
        </row>
        <row r="27">
          <cell r="H27">
            <v>3.1</v>
          </cell>
        </row>
        <row r="28">
          <cell r="H28">
            <v>7.1003999999999996</v>
          </cell>
        </row>
        <row r="29">
          <cell r="H29">
            <v>8.1999999999999993</v>
          </cell>
        </row>
        <row r="30">
          <cell r="H30">
            <v>6.6</v>
          </cell>
        </row>
        <row r="31">
          <cell r="H31">
            <v>28.500399999999999</v>
          </cell>
        </row>
        <row r="32">
          <cell r="H32">
            <v>0</v>
          </cell>
        </row>
        <row r="33">
          <cell r="H33">
            <v>0.6</v>
          </cell>
        </row>
        <row r="34">
          <cell r="H34">
            <v>0</v>
          </cell>
        </row>
        <row r="36">
          <cell r="H36">
            <v>6</v>
          </cell>
        </row>
        <row r="37">
          <cell r="H37">
            <v>251.30119999999997</v>
          </cell>
        </row>
        <row r="39">
          <cell r="H39">
            <v>2</v>
          </cell>
        </row>
        <row r="40">
          <cell r="H40">
            <v>24</v>
          </cell>
        </row>
        <row r="41">
          <cell r="H41">
            <v>10</v>
          </cell>
        </row>
        <row r="42">
          <cell r="H42">
            <v>1.0004</v>
          </cell>
        </row>
        <row r="43">
          <cell r="H43">
            <v>14.1</v>
          </cell>
        </row>
        <row r="44">
          <cell r="H44">
            <v>13.700399999999998</v>
          </cell>
        </row>
        <row r="45">
          <cell r="H45">
            <v>10.071199999999997</v>
          </cell>
        </row>
        <row r="46">
          <cell r="H46">
            <v>57.6008</v>
          </cell>
        </row>
        <row r="47">
          <cell r="H47">
            <v>44.9208</v>
          </cell>
        </row>
        <row r="48">
          <cell r="H48">
            <v>58.900399999999998</v>
          </cell>
        </row>
        <row r="49">
          <cell r="H49">
            <v>1.1004</v>
          </cell>
        </row>
        <row r="50">
          <cell r="H50">
            <v>1.1004</v>
          </cell>
        </row>
        <row r="52">
          <cell r="H52">
            <v>6</v>
          </cell>
        </row>
        <row r="53">
          <cell r="H53">
            <v>244.4948</v>
          </cell>
        </row>
        <row r="55">
          <cell r="H55">
            <v>2</v>
          </cell>
        </row>
        <row r="56">
          <cell r="H56">
            <v>24</v>
          </cell>
        </row>
        <row r="57">
          <cell r="H57">
            <v>10</v>
          </cell>
        </row>
        <row r="58">
          <cell r="H58">
            <v>1.0004</v>
          </cell>
        </row>
        <row r="59">
          <cell r="H59">
            <v>14.1</v>
          </cell>
        </row>
        <row r="60">
          <cell r="H60">
            <v>13.700399999999998</v>
          </cell>
        </row>
        <row r="61">
          <cell r="H61">
            <v>10.071199999999997</v>
          </cell>
        </row>
        <row r="62">
          <cell r="H62">
            <v>57.6008</v>
          </cell>
        </row>
        <row r="63">
          <cell r="H63">
            <v>44.9208</v>
          </cell>
        </row>
        <row r="64">
          <cell r="H64">
            <v>58.900399999999998</v>
          </cell>
        </row>
        <row r="65">
          <cell r="H65">
            <v>1.1004</v>
          </cell>
        </row>
        <row r="66">
          <cell r="H66">
            <v>1.1004</v>
          </cell>
        </row>
        <row r="68">
          <cell r="H68">
            <v>6</v>
          </cell>
        </row>
        <row r="69">
          <cell r="H69">
            <v>244.4948</v>
          </cell>
        </row>
      </sheetData>
      <sheetData sheetId="20">
        <row r="5">
          <cell r="L5">
            <v>853.33248000000003</v>
          </cell>
          <cell r="M5">
            <v>1066.6656</v>
          </cell>
          <cell r="N5">
            <v>1333.3320000000001</v>
          </cell>
          <cell r="O5">
            <v>1599.9983999999999</v>
          </cell>
          <cell r="P5">
            <v>1919.9980800000001</v>
          </cell>
        </row>
        <row r="6">
          <cell r="K6">
            <v>8.9601120000000005</v>
          </cell>
          <cell r="L6">
            <v>-3619.0535948887155</v>
          </cell>
          <cell r="M6">
            <v>-3025.9622295553818</v>
          </cell>
          <cell r="N6">
            <v>-2284.5980228887147</v>
          </cell>
          <cell r="O6">
            <v>-1543.2338162220494</v>
          </cell>
          <cell r="P6">
            <v>-653.59676822205074</v>
          </cell>
        </row>
        <row r="7">
          <cell r="K7">
            <v>11.200140000000001</v>
          </cell>
          <cell r="L7">
            <v>-1707.5630348887153</v>
          </cell>
          <cell r="M7">
            <v>-636.59902955538018</v>
          </cell>
          <cell r="N7">
            <v>702.10597711128503</v>
          </cell>
          <cell r="O7">
            <v>2040.8109837779521</v>
          </cell>
          <cell r="P7">
            <v>3647.256991777951</v>
          </cell>
        </row>
        <row r="8">
          <cell r="K8">
            <v>14.000175000000002</v>
          </cell>
          <cell r="L8">
            <v>681.8014899112859</v>
          </cell>
          <cell r="M8">
            <v>2350.1049704446214</v>
          </cell>
          <cell r="N8">
            <v>4435.485977111286</v>
          </cell>
          <cell r="O8">
            <v>6520.8669837779526</v>
          </cell>
          <cell r="P8">
            <v>9023.3241917779524</v>
          </cell>
        </row>
        <row r="9">
          <cell r="K9">
            <v>16.80021</v>
          </cell>
          <cell r="L9">
            <v>3071.1646899112839</v>
          </cell>
          <cell r="M9">
            <v>5336.8089704446193</v>
          </cell>
          <cell r="N9">
            <v>8168.8659771112834</v>
          </cell>
          <cell r="O9">
            <v>11000.922983777949</v>
          </cell>
          <cell r="P9">
            <v>14399.39139177795</v>
          </cell>
        </row>
        <row r="10">
          <cell r="K10">
            <v>20.160252</v>
          </cell>
          <cell r="L10">
            <v>5938.4005299112832</v>
          </cell>
          <cell r="M10">
            <v>8920.8537704446189</v>
          </cell>
          <cell r="N10">
            <v>12648.921977111284</v>
          </cell>
          <cell r="O10">
            <v>16376.990183777951</v>
          </cell>
          <cell r="P10">
            <v>20850.672031777947</v>
          </cell>
        </row>
        <row r="16">
          <cell r="L16">
            <v>3840</v>
          </cell>
          <cell r="M16">
            <v>4800</v>
          </cell>
          <cell r="N16">
            <v>6000</v>
          </cell>
          <cell r="O16">
            <v>7200</v>
          </cell>
          <cell r="P16">
            <v>8640</v>
          </cell>
        </row>
        <row r="17">
          <cell r="K17">
            <v>1.9911360000000002</v>
          </cell>
          <cell r="L17">
            <v>-3619.0535948887155</v>
          </cell>
          <cell r="M17">
            <v>-3025.9622295553818</v>
          </cell>
          <cell r="N17">
            <v>-2284.5980228887147</v>
          </cell>
          <cell r="O17">
            <v>-1543.2338162220494</v>
          </cell>
          <cell r="P17">
            <v>-653.59676822205074</v>
          </cell>
        </row>
        <row r="18">
          <cell r="K18">
            <v>2.4889200000000002</v>
          </cell>
          <cell r="L18">
            <v>-1707.5630348887153</v>
          </cell>
          <cell r="M18">
            <v>-636.59902955538018</v>
          </cell>
          <cell r="N18">
            <v>702.10597711128503</v>
          </cell>
          <cell r="O18">
            <v>2040.8109837779521</v>
          </cell>
          <cell r="P18">
            <v>3647.256991777951</v>
          </cell>
        </row>
        <row r="19">
          <cell r="K19">
            <v>3.1111500000000003</v>
          </cell>
          <cell r="L19">
            <v>681.8014899112859</v>
          </cell>
          <cell r="M19">
            <v>2350.1049704446214</v>
          </cell>
          <cell r="N19">
            <v>4435.485977111286</v>
          </cell>
          <cell r="O19">
            <v>6520.8669837779526</v>
          </cell>
          <cell r="P19">
            <v>9023.3241917779524</v>
          </cell>
        </row>
        <row r="20">
          <cell r="K20">
            <v>3.7333800000000004</v>
          </cell>
          <cell r="L20">
            <v>3071.1646899112839</v>
          </cell>
          <cell r="M20">
            <v>5336.8089704446193</v>
          </cell>
          <cell r="N20">
            <v>8168.8659771112834</v>
          </cell>
          <cell r="O20">
            <v>11000.922983777949</v>
          </cell>
          <cell r="P20">
            <v>14399.39139177795</v>
          </cell>
        </row>
        <row r="21">
          <cell r="K21">
            <v>4.4800560000000003</v>
          </cell>
          <cell r="L21">
            <v>5938.4005299112832</v>
          </cell>
          <cell r="M21">
            <v>8920.8537704446189</v>
          </cell>
          <cell r="N21">
            <v>12648.921977111284</v>
          </cell>
          <cell r="O21">
            <v>16376.990183777951</v>
          </cell>
          <cell r="P21">
            <v>20850.672031777947</v>
          </cell>
        </row>
        <row r="48">
          <cell r="J48">
            <v>853.33333333333337</v>
          </cell>
          <cell r="K48">
            <v>8.9601120000000005</v>
          </cell>
          <cell r="L48">
            <v>0</v>
          </cell>
          <cell r="M48">
            <v>1770.2019836300492</v>
          </cell>
          <cell r="N48">
            <v>4404.9233333333341</v>
          </cell>
          <cell r="O48">
            <v>5089.8937392586668</v>
          </cell>
          <cell r="P48">
            <v>11265.01905622205</v>
          </cell>
          <cell r="Q48">
            <v>7645.9622400000007</v>
          </cell>
          <cell r="R48">
            <v>-3619.0568162220497</v>
          </cell>
        </row>
        <row r="49">
          <cell r="J49">
            <v>1066.6666666666667</v>
          </cell>
          <cell r="K49">
            <v>11.200140000000001</v>
          </cell>
          <cell r="L49">
            <v>0</v>
          </cell>
          <cell r="M49">
            <v>1770.2019836300492</v>
          </cell>
          <cell r="N49">
            <v>4816.6566666666677</v>
          </cell>
          <cell r="O49">
            <v>5996.5604059253328</v>
          </cell>
          <cell r="P49">
            <v>12583.41905622205</v>
          </cell>
          <cell r="Q49">
            <v>11946.816000000003</v>
          </cell>
          <cell r="R49">
            <v>-636.6030562220476</v>
          </cell>
        </row>
        <row r="50">
          <cell r="J50">
            <v>1333.3333333333333</v>
          </cell>
          <cell r="K50">
            <v>14.000175000000002</v>
          </cell>
          <cell r="L50">
            <v>0</v>
          </cell>
          <cell r="M50">
            <v>1770.2019836300492</v>
          </cell>
          <cell r="N50">
            <v>5331.3233333333337</v>
          </cell>
          <cell r="O50">
            <v>7129.8937392586649</v>
          </cell>
          <cell r="P50">
            <v>14231.419056222048</v>
          </cell>
          <cell r="Q50">
            <v>18666.900000000001</v>
          </cell>
          <cell r="R50">
            <v>4435.4809437779531</v>
          </cell>
        </row>
        <row r="51">
          <cell r="J51">
            <v>1600</v>
          </cell>
          <cell r="K51">
            <v>16.80021</v>
          </cell>
          <cell r="L51">
            <v>0</v>
          </cell>
          <cell r="M51">
            <v>1770.2019836300492</v>
          </cell>
          <cell r="N51">
            <v>5845.9900000000007</v>
          </cell>
          <cell r="O51">
            <v>8263.2270725919989</v>
          </cell>
          <cell r="P51">
            <v>15879.419056222048</v>
          </cell>
          <cell r="Q51">
            <v>26880.335999999999</v>
          </cell>
          <cell r="R51">
            <v>11000.916943777951</v>
          </cell>
        </row>
        <row r="52">
          <cell r="J52">
            <v>1920</v>
          </cell>
          <cell r="K52">
            <v>20.160252</v>
          </cell>
          <cell r="L52">
            <v>0</v>
          </cell>
          <cell r="M52">
            <v>1770.2019836300492</v>
          </cell>
          <cell r="N52">
            <v>6463.59</v>
          </cell>
          <cell r="O52">
            <v>9623.2270725919989</v>
          </cell>
          <cell r="P52">
            <v>17857.019056222049</v>
          </cell>
          <cell r="Q52">
            <v>38707.683839999998</v>
          </cell>
          <cell r="R52">
            <v>20850.664783777949</v>
          </cell>
        </row>
        <row r="60">
          <cell r="J60">
            <v>3840</v>
          </cell>
          <cell r="K60">
            <v>1.9911360000000002</v>
          </cell>
          <cell r="L60">
            <v>0</v>
          </cell>
          <cell r="M60">
            <v>1770.2019836300492</v>
          </cell>
          <cell r="N60">
            <v>4404.9201120000007</v>
          </cell>
          <cell r="O60">
            <v>5089.8937392586668</v>
          </cell>
          <cell r="P60">
            <v>11265.015834888716</v>
          </cell>
          <cell r="Q60">
            <v>7645.9622400000007</v>
          </cell>
          <cell r="R60">
            <v>-3619.0535948887155</v>
          </cell>
        </row>
        <row r="61">
          <cell r="J61">
            <v>4800</v>
          </cell>
          <cell r="K61">
            <v>2.4889200000000002</v>
          </cell>
          <cell r="L61">
            <v>0</v>
          </cell>
          <cell r="M61">
            <v>1770.2019836300492</v>
          </cell>
          <cell r="N61">
            <v>4816.6526400000002</v>
          </cell>
          <cell r="O61">
            <v>5996.5604059253328</v>
          </cell>
          <cell r="P61">
            <v>12583.415029555383</v>
          </cell>
          <cell r="Q61">
            <v>11946.816000000001</v>
          </cell>
          <cell r="R61">
            <v>-636.599029555382</v>
          </cell>
        </row>
        <row r="62">
          <cell r="J62">
            <v>6000</v>
          </cell>
          <cell r="K62">
            <v>3.1111500000000003</v>
          </cell>
          <cell r="L62">
            <v>0</v>
          </cell>
          <cell r="M62">
            <v>1770.2019836300492</v>
          </cell>
          <cell r="N62">
            <v>5331.3183000000008</v>
          </cell>
          <cell r="O62">
            <v>7129.8937392586649</v>
          </cell>
          <cell r="P62">
            <v>14231.414022888715</v>
          </cell>
          <cell r="Q62">
            <v>18666.900000000001</v>
          </cell>
          <cell r="R62">
            <v>4435.485977111286</v>
          </cell>
        </row>
        <row r="63">
          <cell r="J63">
            <v>7200</v>
          </cell>
          <cell r="K63">
            <v>3.7333800000000004</v>
          </cell>
          <cell r="L63">
            <v>0</v>
          </cell>
          <cell r="M63">
            <v>1770.2019836300492</v>
          </cell>
          <cell r="N63">
            <v>5845.9839600000014</v>
          </cell>
          <cell r="O63">
            <v>8263.2270725919989</v>
          </cell>
          <cell r="P63">
            <v>15879.41301622205</v>
          </cell>
          <cell r="Q63">
            <v>26880.336000000003</v>
          </cell>
          <cell r="R63">
            <v>11000.922983777953</v>
          </cell>
        </row>
        <row r="64">
          <cell r="J64">
            <v>8640</v>
          </cell>
          <cell r="K64">
            <v>4.4800560000000003</v>
          </cell>
          <cell r="L64">
            <v>0</v>
          </cell>
          <cell r="M64">
            <v>1770.2019836300492</v>
          </cell>
          <cell r="N64">
            <v>6463.5827520000012</v>
          </cell>
          <cell r="O64">
            <v>9623.2270725919989</v>
          </cell>
          <cell r="P64">
            <v>17857.011808222051</v>
          </cell>
          <cell r="Q64">
            <v>38707.683840000005</v>
          </cell>
          <cell r="R64">
            <v>20850.672031777955</v>
          </cell>
        </row>
      </sheetData>
      <sheetData sheetId="21">
        <row r="15">
          <cell r="B15">
            <v>0</v>
          </cell>
          <cell r="C15">
            <v>0</v>
          </cell>
          <cell r="D15">
            <v>0</v>
          </cell>
          <cell r="E15">
            <v>0</v>
          </cell>
          <cell r="F15">
            <v>51.548761289834673</v>
          </cell>
          <cell r="G15">
            <v>3835.12</v>
          </cell>
          <cell r="H15">
            <v>521.93637138461543</v>
          </cell>
          <cell r="I15">
            <v>0</v>
          </cell>
          <cell r="J15">
            <v>4408.60513267445</v>
          </cell>
          <cell r="K15">
            <v>0</v>
          </cell>
          <cell r="L15">
            <v>-4408.60513267445</v>
          </cell>
          <cell r="M15">
            <v>-4408.60513267445</v>
          </cell>
          <cell r="N15">
            <v>1</v>
          </cell>
          <cell r="O15">
            <v>-4408.60513267445</v>
          </cell>
        </row>
        <row r="16">
          <cell r="B16">
            <v>0</v>
          </cell>
          <cell r="C16">
            <v>0</v>
          </cell>
          <cell r="D16">
            <v>0</v>
          </cell>
          <cell r="E16">
            <v>0</v>
          </cell>
          <cell r="F16">
            <v>593.74278534184725</v>
          </cell>
          <cell r="G16">
            <v>1284.08</v>
          </cell>
          <cell r="H16">
            <v>2241.4006417599999</v>
          </cell>
          <cell r="I16">
            <v>3532.9</v>
          </cell>
          <cell r="J16">
            <v>7652.1234271018475</v>
          </cell>
          <cell r="K16">
            <v>0</v>
          </cell>
          <cell r="L16">
            <v>-7652.1234271018475</v>
          </cell>
          <cell r="M16">
            <v>-12060.728559776297</v>
          </cell>
          <cell r="N16">
            <v>0.94340000000000002</v>
          </cell>
          <cell r="O16">
            <v>-7219.0132411278828</v>
          </cell>
        </row>
        <row r="17">
          <cell r="B17">
            <v>4000</v>
          </cell>
          <cell r="C17">
            <v>3200</v>
          </cell>
          <cell r="D17">
            <v>711.10400000000004</v>
          </cell>
          <cell r="E17">
            <v>800</v>
          </cell>
          <cell r="F17">
            <v>1770.5384635431446</v>
          </cell>
          <cell r="G17">
            <v>4130.4344438954668</v>
          </cell>
          <cell r="H17">
            <v>4485.4492936053321</v>
          </cell>
          <cell r="I17">
            <v>11400</v>
          </cell>
          <cell r="J17">
            <v>21786.422201043944</v>
          </cell>
          <cell r="K17">
            <v>9955.4560000000001</v>
          </cell>
          <cell r="L17">
            <v>-11830.966201043944</v>
          </cell>
          <cell r="M17">
            <v>-23891.694760820239</v>
          </cell>
          <cell r="N17">
            <v>0.89</v>
          </cell>
          <cell r="O17">
            <v>-10529.55991892911</v>
          </cell>
        </row>
        <row r="18">
          <cell r="B18">
            <v>7500</v>
          </cell>
          <cell r="C18">
            <v>6000</v>
          </cell>
          <cell r="D18">
            <v>1333.32</v>
          </cell>
          <cell r="E18">
            <v>1500</v>
          </cell>
          <cell r="F18">
            <v>1770.2019836300497</v>
          </cell>
          <cell r="G18">
            <v>5331.3233323039995</v>
          </cell>
          <cell r="H18">
            <v>7129.8937369919986</v>
          </cell>
          <cell r="I18">
            <v>0</v>
          </cell>
          <cell r="J18">
            <v>14231.419052926049</v>
          </cell>
          <cell r="K18">
            <v>18666.48</v>
          </cell>
          <cell r="L18">
            <v>4435.060947073951</v>
          </cell>
          <cell r="M18">
            <v>-19456.633813746288</v>
          </cell>
          <cell r="N18">
            <v>0.83960000000000001</v>
          </cell>
          <cell r="O18">
            <v>3723.6771711632891</v>
          </cell>
        </row>
        <row r="19">
          <cell r="B19">
            <v>7500</v>
          </cell>
          <cell r="C19">
            <v>6000</v>
          </cell>
          <cell r="D19">
            <v>1333.32</v>
          </cell>
          <cell r="E19">
            <v>1500</v>
          </cell>
          <cell r="F19">
            <v>1770.2019836300497</v>
          </cell>
          <cell r="G19">
            <v>5331.3233323039995</v>
          </cell>
          <cell r="H19">
            <v>7129.8937369919986</v>
          </cell>
          <cell r="I19">
            <v>0</v>
          </cell>
          <cell r="J19">
            <v>14231.419052926049</v>
          </cell>
          <cell r="K19">
            <v>18666.48</v>
          </cell>
          <cell r="L19">
            <v>4435.060947073951</v>
          </cell>
          <cell r="M19">
            <v>-15021.572866672337</v>
          </cell>
          <cell r="N19">
            <v>0.79210000000000003</v>
          </cell>
          <cell r="O19">
            <v>3513.0117761772767</v>
          </cell>
        </row>
        <row r="20">
          <cell r="B20">
            <v>7500</v>
          </cell>
          <cell r="C20">
            <v>6000</v>
          </cell>
          <cell r="D20">
            <v>1333.32</v>
          </cell>
          <cell r="E20">
            <v>1500</v>
          </cell>
          <cell r="F20">
            <v>1770.2019836300497</v>
          </cell>
          <cell r="G20">
            <v>5331.3233323039995</v>
          </cell>
          <cell r="H20">
            <v>7129.8937369919986</v>
          </cell>
          <cell r="I20">
            <v>0</v>
          </cell>
          <cell r="J20">
            <v>14231.419052926049</v>
          </cell>
          <cell r="K20">
            <v>18666.48</v>
          </cell>
          <cell r="L20">
            <v>4435.060947073951</v>
          </cell>
          <cell r="M20">
            <v>-10586.511919598386</v>
          </cell>
          <cell r="N20">
            <v>0.74729999999999996</v>
          </cell>
          <cell r="O20">
            <v>3314.3210457483633</v>
          </cell>
        </row>
        <row r="21">
          <cell r="B21">
            <v>7500</v>
          </cell>
          <cell r="C21">
            <v>6000</v>
          </cell>
          <cell r="D21">
            <v>1333.32</v>
          </cell>
          <cell r="E21">
            <v>1500</v>
          </cell>
          <cell r="F21">
            <v>1770.2019836300497</v>
          </cell>
          <cell r="G21">
            <v>5331.3233323039995</v>
          </cell>
          <cell r="H21">
            <v>7129.8937369919986</v>
          </cell>
          <cell r="I21">
            <v>0</v>
          </cell>
          <cell r="J21">
            <v>14231.419052926049</v>
          </cell>
          <cell r="K21">
            <v>18666.48</v>
          </cell>
          <cell r="L21">
            <v>4435.060947073951</v>
          </cell>
          <cell r="M21">
            <v>-6151.4509725244352</v>
          </cell>
          <cell r="N21">
            <v>0.70499999999999996</v>
          </cell>
          <cell r="O21">
            <v>3126.7179676871351</v>
          </cell>
        </row>
        <row r="22">
          <cell r="B22">
            <v>7500</v>
          </cell>
          <cell r="C22">
            <v>6000</v>
          </cell>
          <cell r="D22">
            <v>1333.32</v>
          </cell>
          <cell r="E22">
            <v>1500</v>
          </cell>
          <cell r="F22">
            <v>1770.2019836300497</v>
          </cell>
          <cell r="G22">
            <v>5331.3233323039995</v>
          </cell>
          <cell r="H22">
            <v>7129.8937369919986</v>
          </cell>
          <cell r="I22">
            <v>0</v>
          </cell>
          <cell r="J22">
            <v>14231.419052926049</v>
          </cell>
          <cell r="K22">
            <v>18666.48</v>
          </cell>
          <cell r="L22">
            <v>4435.060947073951</v>
          </cell>
          <cell r="M22">
            <v>-1716.3900254504842</v>
          </cell>
          <cell r="N22">
            <v>0.66510000000000002</v>
          </cell>
          <cell r="O22">
            <v>2949.759035898885</v>
          </cell>
        </row>
        <row r="23">
          <cell r="B23">
            <v>7500</v>
          </cell>
          <cell r="C23">
            <v>6000</v>
          </cell>
          <cell r="D23">
            <v>1333.32</v>
          </cell>
          <cell r="E23">
            <v>1500</v>
          </cell>
          <cell r="F23">
            <v>1770.2019836300497</v>
          </cell>
          <cell r="G23">
            <v>5331.3233323039995</v>
          </cell>
          <cell r="H23">
            <v>7129.8937369919986</v>
          </cell>
          <cell r="I23">
            <v>0</v>
          </cell>
          <cell r="J23">
            <v>14231.419052926049</v>
          </cell>
          <cell r="K23">
            <v>18666.48</v>
          </cell>
          <cell r="L23">
            <v>4435.060947073951</v>
          </cell>
          <cell r="M23">
            <v>2718.6709216234667</v>
          </cell>
          <cell r="N23">
            <v>0.62739999999999996</v>
          </cell>
          <cell r="O23">
            <v>2782.5572381941965</v>
          </cell>
        </row>
        <row r="24">
          <cell r="B24">
            <v>7500</v>
          </cell>
          <cell r="C24">
            <v>6000</v>
          </cell>
          <cell r="D24">
            <v>1333.32</v>
          </cell>
          <cell r="E24">
            <v>1500</v>
          </cell>
          <cell r="F24">
            <v>1770.2019836300497</v>
          </cell>
          <cell r="G24">
            <v>5331.3233323039995</v>
          </cell>
          <cell r="H24">
            <v>7129.8937369919986</v>
          </cell>
          <cell r="I24">
            <v>0</v>
          </cell>
          <cell r="J24">
            <v>14231.419052926049</v>
          </cell>
          <cell r="K24">
            <v>18666.48</v>
          </cell>
          <cell r="L24">
            <v>4435.060947073951</v>
          </cell>
          <cell r="M24">
            <v>7153.7318686974177</v>
          </cell>
          <cell r="N24">
            <v>0.59189999999999998</v>
          </cell>
          <cell r="O24">
            <v>2625.1125745730715</v>
          </cell>
        </row>
        <row r="25">
          <cell r="B25">
            <v>7500</v>
          </cell>
          <cell r="C25">
            <v>6000</v>
          </cell>
          <cell r="D25">
            <v>1333.32</v>
          </cell>
          <cell r="E25">
            <v>1500</v>
          </cell>
          <cell r="F25">
            <v>1770.2019836300497</v>
          </cell>
          <cell r="G25">
            <v>5331.3233323039995</v>
          </cell>
          <cell r="H25">
            <v>7129.8937369919986</v>
          </cell>
          <cell r="I25">
            <v>0</v>
          </cell>
          <cell r="J25">
            <v>14231.419052926049</v>
          </cell>
          <cell r="K25">
            <v>18666.48</v>
          </cell>
          <cell r="L25">
            <v>4435.060947073951</v>
          </cell>
          <cell r="M25">
            <v>11588.792815771369</v>
          </cell>
          <cell r="N25">
            <v>0.55840000000000001</v>
          </cell>
          <cell r="O25">
            <v>2476.5380328460942</v>
          </cell>
        </row>
        <row r="26">
          <cell r="F26">
            <v>16577.445879215222</v>
          </cell>
          <cell r="G26">
            <v>51900.221102327458</v>
          </cell>
          <cell r="H26">
            <v>64287.936202685945</v>
          </cell>
          <cell r="I26">
            <v>14932.9</v>
          </cell>
          <cell r="J26">
            <v>147698.50318422864</v>
          </cell>
          <cell r="K26">
            <v>159287.296</v>
          </cell>
          <cell r="L26">
            <v>11588.792815771369</v>
          </cell>
          <cell r="M26" t="str">
            <v xml:space="preserve"> </v>
          </cell>
          <cell r="O26">
            <v>2354.5165495568708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7" tint="0.79998168889431442"/>
  </sheetPr>
  <dimension ref="A1:J43"/>
  <sheetViews>
    <sheetView tabSelected="1" workbookViewId="0"/>
  </sheetViews>
  <sheetFormatPr defaultRowHeight="15"/>
  <cols>
    <col min="1" max="1" width="3.7109375" customWidth="1"/>
  </cols>
  <sheetData>
    <row r="1" spans="1:10">
      <c r="A1" s="8"/>
      <c r="B1" s="8"/>
      <c r="C1" s="8"/>
      <c r="D1" s="8"/>
      <c r="E1" s="8"/>
      <c r="F1" s="8"/>
      <c r="G1" s="8"/>
      <c r="H1" s="8"/>
      <c r="I1" s="8"/>
      <c r="J1" s="8"/>
    </row>
    <row r="2" spans="1:10" ht="15.75">
      <c r="A2" s="218" t="s">
        <v>0</v>
      </c>
      <c r="B2" s="218"/>
      <c r="C2" s="218"/>
      <c r="D2" s="218"/>
      <c r="E2" s="218"/>
      <c r="F2" s="218"/>
      <c r="G2" s="218"/>
      <c r="H2" s="218"/>
      <c r="I2" s="218"/>
      <c r="J2" s="218"/>
    </row>
    <row r="3" spans="1:10" ht="15.75">
      <c r="A3" s="218" t="s">
        <v>1</v>
      </c>
      <c r="B3" s="218"/>
      <c r="C3" s="218"/>
      <c r="D3" s="218"/>
      <c r="E3" s="218"/>
      <c r="F3" s="218"/>
      <c r="G3" s="218"/>
      <c r="H3" s="218"/>
      <c r="I3" s="218"/>
      <c r="J3" s="218"/>
    </row>
    <row r="4" spans="1:10">
      <c r="A4" s="219" t="s">
        <v>2</v>
      </c>
      <c r="B4" s="219"/>
      <c r="C4" s="219"/>
      <c r="D4" s="219"/>
      <c r="E4" s="219"/>
      <c r="F4" s="219"/>
      <c r="G4" s="219"/>
      <c r="H4" s="219"/>
      <c r="I4" s="219"/>
      <c r="J4" s="219"/>
    </row>
    <row r="5" spans="1:10">
      <c r="A5" s="220">
        <v>40000</v>
      </c>
      <c r="B5" s="221"/>
      <c r="C5" s="221"/>
      <c r="D5" s="221"/>
      <c r="E5" s="221"/>
      <c r="F5" s="221"/>
      <c r="G5" s="221"/>
      <c r="H5" s="221"/>
      <c r="I5" s="221"/>
      <c r="J5" s="221"/>
    </row>
    <row r="6" spans="1:10">
      <c r="A6" s="9"/>
      <c r="B6" s="8"/>
      <c r="C6" s="9"/>
      <c r="D6" s="9"/>
      <c r="E6" s="9"/>
      <c r="F6" s="9"/>
      <c r="G6" s="9"/>
      <c r="H6" s="9"/>
      <c r="I6" s="8"/>
      <c r="J6" s="8"/>
    </row>
    <row r="7" spans="1:10">
      <c r="A7" s="9"/>
      <c r="B7" s="10" t="s">
        <v>3</v>
      </c>
      <c r="C7" s="9"/>
      <c r="D7" s="9"/>
      <c r="E7" s="9"/>
      <c r="F7" s="9"/>
      <c r="G7" s="9"/>
      <c r="H7" s="9"/>
      <c r="I7" s="8"/>
      <c r="J7" s="8"/>
    </row>
    <row r="8" spans="1:10">
      <c r="A8" s="9"/>
      <c r="B8" s="8"/>
      <c r="C8" s="9"/>
      <c r="D8" s="9"/>
      <c r="E8" s="9"/>
      <c r="F8" s="9"/>
      <c r="G8" s="9"/>
      <c r="H8" s="9"/>
      <c r="I8" s="8"/>
      <c r="J8" s="8"/>
    </row>
    <row r="9" spans="1:10">
      <c r="A9" s="9"/>
      <c r="B9" s="11" t="s">
        <v>4</v>
      </c>
      <c r="C9" s="9"/>
      <c r="D9" s="9"/>
      <c r="E9" s="9"/>
      <c r="F9" s="9"/>
      <c r="G9" s="9"/>
      <c r="H9" s="9"/>
      <c r="I9" s="8"/>
      <c r="J9" s="8"/>
    </row>
    <row r="10" spans="1:10">
      <c r="A10" s="9"/>
      <c r="B10" s="10" t="s">
        <v>5</v>
      </c>
      <c r="C10" s="9"/>
      <c r="D10" s="9"/>
      <c r="E10" s="9"/>
      <c r="F10" s="9"/>
      <c r="G10" s="9"/>
      <c r="H10" s="9"/>
      <c r="I10" s="8"/>
      <c r="J10" s="8"/>
    </row>
    <row r="11" spans="1:10">
      <c r="A11" s="9"/>
      <c r="B11" s="10" t="s">
        <v>6</v>
      </c>
      <c r="C11" s="9"/>
      <c r="D11" s="9"/>
      <c r="E11" s="9"/>
      <c r="F11" s="9"/>
      <c r="G11" s="9"/>
      <c r="H11" s="9"/>
      <c r="I11" s="8"/>
      <c r="J11" s="8"/>
    </row>
    <row r="12" spans="1:10">
      <c r="A12" s="9"/>
      <c r="B12" s="10"/>
      <c r="C12" s="9"/>
      <c r="D12" s="9"/>
      <c r="E12" s="9"/>
      <c r="F12" s="9"/>
      <c r="G12" s="9"/>
      <c r="H12" s="9"/>
      <c r="I12" s="8"/>
      <c r="J12" s="8"/>
    </row>
    <row r="13" spans="1:10">
      <c r="A13" s="8"/>
      <c r="B13" s="10" t="s">
        <v>7</v>
      </c>
      <c r="C13" s="8"/>
      <c r="D13" s="8"/>
      <c r="E13" s="8"/>
      <c r="F13" s="8"/>
      <c r="G13" s="8"/>
      <c r="H13" s="8"/>
      <c r="I13" s="8"/>
      <c r="J13" s="8"/>
    </row>
    <row r="14" spans="1:10">
      <c r="A14" s="8"/>
      <c r="B14" s="10" t="s">
        <v>8</v>
      </c>
      <c r="C14" s="8"/>
      <c r="D14" s="8"/>
      <c r="E14" s="8"/>
      <c r="F14" s="8"/>
      <c r="G14" s="8"/>
      <c r="H14" s="8"/>
      <c r="I14" s="8"/>
      <c r="J14" s="8"/>
    </row>
    <row r="15" spans="1:10">
      <c r="A15" s="8"/>
      <c r="B15" s="10" t="s">
        <v>9</v>
      </c>
      <c r="C15" s="8"/>
      <c r="D15" s="8"/>
      <c r="E15" s="8"/>
      <c r="F15" s="8"/>
      <c r="G15" s="8"/>
      <c r="H15" s="8"/>
      <c r="I15" s="8"/>
      <c r="J15" s="8"/>
    </row>
    <row r="16" spans="1:10">
      <c r="A16" s="8"/>
      <c r="B16" s="10"/>
      <c r="C16" s="8"/>
      <c r="D16" s="8"/>
      <c r="E16" s="8"/>
      <c r="F16" s="8"/>
      <c r="G16" s="8"/>
      <c r="H16" s="8"/>
      <c r="I16" s="8"/>
      <c r="J16" s="8"/>
    </row>
    <row r="17" spans="1:10">
      <c r="A17" s="8"/>
      <c r="B17" s="1" t="s">
        <v>10</v>
      </c>
      <c r="C17" s="8"/>
      <c r="D17" s="8"/>
      <c r="E17" s="8"/>
      <c r="F17" s="8"/>
      <c r="G17" s="8"/>
      <c r="H17" s="8"/>
      <c r="I17" s="8"/>
      <c r="J17" s="8"/>
    </row>
    <row r="18" spans="1:10">
      <c r="A18" s="8"/>
      <c r="B18" s="1" t="s">
        <v>11</v>
      </c>
      <c r="C18" s="8"/>
      <c r="D18" s="8"/>
      <c r="E18" s="8"/>
      <c r="F18" s="8"/>
      <c r="G18" s="8"/>
      <c r="H18" s="8"/>
      <c r="I18" s="8"/>
      <c r="J18" s="8"/>
    </row>
    <row r="19" spans="1:10">
      <c r="A19" s="8"/>
      <c r="B19" s="1" t="s">
        <v>6</v>
      </c>
      <c r="C19" s="8"/>
      <c r="D19" s="8"/>
      <c r="E19" s="8"/>
      <c r="F19" s="8"/>
      <c r="G19" s="8"/>
      <c r="H19" s="8"/>
      <c r="I19" s="8"/>
      <c r="J19" s="8"/>
    </row>
    <row r="20" spans="1:10">
      <c r="A20" s="8"/>
      <c r="B20" s="8"/>
      <c r="C20" s="8"/>
      <c r="D20" s="8"/>
      <c r="E20" s="8"/>
      <c r="F20" s="8"/>
      <c r="G20" s="8"/>
      <c r="H20" s="8"/>
      <c r="I20" s="8"/>
      <c r="J20" s="8"/>
    </row>
    <row r="21" spans="1:10" ht="90" customHeight="1">
      <c r="A21" s="8"/>
      <c r="B21" s="222" t="s">
        <v>12</v>
      </c>
      <c r="C21" s="222"/>
      <c r="D21" s="222"/>
      <c r="E21" s="222"/>
      <c r="F21" s="222"/>
      <c r="G21" s="222"/>
      <c r="H21" s="222"/>
      <c r="I21" s="222"/>
      <c r="J21" s="222"/>
    </row>
    <row r="22" spans="1:10">
      <c r="A22" s="8"/>
      <c r="B22" s="12"/>
      <c r="C22" s="12"/>
      <c r="D22" s="12"/>
      <c r="E22" s="12"/>
      <c r="F22" s="12"/>
      <c r="G22" s="12"/>
      <c r="H22" s="12"/>
      <c r="I22" s="12"/>
      <c r="J22" s="12"/>
    </row>
    <row r="23" spans="1:10" ht="105" customHeight="1">
      <c r="A23" s="8"/>
      <c r="B23" s="223" t="s">
        <v>13</v>
      </c>
      <c r="C23" s="223"/>
      <c r="D23" s="223"/>
      <c r="E23" s="223"/>
      <c r="F23" s="223"/>
      <c r="G23" s="223"/>
      <c r="H23" s="223"/>
      <c r="I23" s="223"/>
      <c r="J23" s="223"/>
    </row>
    <row r="24" spans="1:10">
      <c r="A24" s="8"/>
      <c r="B24" s="2"/>
      <c r="C24" s="2"/>
      <c r="D24" s="2"/>
      <c r="E24" s="2"/>
      <c r="F24" s="2"/>
      <c r="G24" s="2"/>
      <c r="H24" s="2"/>
      <c r="I24" s="2"/>
      <c r="J24" s="2"/>
    </row>
    <row r="25" spans="1:10" ht="54.95" customHeight="1">
      <c r="A25" s="8"/>
      <c r="B25" s="216" t="s">
        <v>14</v>
      </c>
      <c r="C25" s="216"/>
      <c r="D25" s="216"/>
      <c r="E25" s="216"/>
      <c r="F25" s="216"/>
      <c r="G25" s="216"/>
      <c r="H25" s="216"/>
      <c r="I25" s="216"/>
      <c r="J25" s="216"/>
    </row>
    <row r="26" spans="1:10">
      <c r="A26" s="8"/>
      <c r="B26" s="2"/>
      <c r="C26" s="2"/>
      <c r="D26" s="2"/>
      <c r="E26" s="2"/>
      <c r="F26" s="2"/>
      <c r="G26" s="2"/>
      <c r="H26" s="2"/>
      <c r="I26" s="2"/>
      <c r="J26" s="2"/>
    </row>
    <row r="27" spans="1:10" ht="80.099999999999994" customHeight="1">
      <c r="A27" s="8"/>
      <c r="B27" s="217" t="s">
        <v>15</v>
      </c>
      <c r="C27" s="217"/>
      <c r="D27" s="217"/>
      <c r="E27" s="217"/>
      <c r="F27" s="217"/>
      <c r="G27" s="217"/>
      <c r="H27" s="217"/>
      <c r="I27" s="217"/>
      <c r="J27" s="217"/>
    </row>
    <row r="28" spans="1:10">
      <c r="A28" s="8"/>
      <c r="B28" s="13"/>
      <c r="C28" s="13"/>
      <c r="D28" s="13"/>
      <c r="E28" s="13"/>
      <c r="F28" s="13"/>
      <c r="G28" s="13"/>
      <c r="H28" s="13"/>
      <c r="I28" s="13"/>
      <c r="J28" s="13"/>
    </row>
    <row r="29" spans="1:10" ht="65.099999999999994" customHeight="1">
      <c r="A29" s="8"/>
      <c r="B29" s="217" t="s">
        <v>16</v>
      </c>
      <c r="C29" s="217"/>
      <c r="D29" s="217"/>
      <c r="E29" s="217"/>
      <c r="F29" s="217"/>
      <c r="G29" s="217"/>
      <c r="H29" s="217"/>
      <c r="I29" s="217"/>
      <c r="J29" s="217"/>
    </row>
    <row r="30" spans="1:10" ht="15.75">
      <c r="A30" s="8"/>
      <c r="B30" s="14"/>
      <c r="C30" s="14"/>
      <c r="D30" s="14"/>
      <c r="E30" s="14"/>
      <c r="F30" s="14"/>
      <c r="G30" s="14"/>
      <c r="H30" s="14"/>
      <c r="I30" s="14"/>
      <c r="J30" s="8"/>
    </row>
    <row r="31" spans="1:10" ht="90" customHeight="1">
      <c r="A31" s="8"/>
      <c r="B31" s="217" t="s">
        <v>17</v>
      </c>
      <c r="C31" s="217"/>
      <c r="D31" s="217"/>
      <c r="E31" s="217"/>
      <c r="F31" s="217"/>
      <c r="G31" s="217"/>
      <c r="H31" s="217"/>
      <c r="I31" s="217"/>
      <c r="J31" s="217"/>
    </row>
    <row r="32" spans="1:10">
      <c r="A32" s="8"/>
      <c r="B32" s="8"/>
      <c r="C32" s="8"/>
      <c r="D32" s="8"/>
      <c r="E32" s="8"/>
      <c r="F32" s="8"/>
      <c r="G32" s="8"/>
      <c r="H32" s="8"/>
      <c r="I32" s="8"/>
      <c r="J32" s="8"/>
    </row>
    <row r="33" spans="1:10">
      <c r="A33" s="8"/>
      <c r="B33" s="10" t="s">
        <v>18</v>
      </c>
      <c r="C33" s="8"/>
      <c r="D33" s="8"/>
      <c r="E33" s="8"/>
      <c r="F33" s="8"/>
      <c r="G33" s="8"/>
      <c r="H33" s="8"/>
      <c r="I33" s="8"/>
      <c r="J33" s="8"/>
    </row>
    <row r="34" spans="1:10">
      <c r="A34" s="8"/>
      <c r="B34" s="10" t="s">
        <v>19</v>
      </c>
      <c r="C34" s="8"/>
      <c r="D34" s="8"/>
      <c r="E34" s="8"/>
      <c r="F34" s="8"/>
      <c r="G34" s="8"/>
      <c r="H34" s="8"/>
      <c r="I34" s="8"/>
      <c r="J34" s="8"/>
    </row>
    <row r="35" spans="1:10">
      <c r="A35" s="8"/>
      <c r="B35" s="8" t="s">
        <v>20</v>
      </c>
      <c r="C35" s="8"/>
      <c r="D35" s="8"/>
      <c r="E35" s="8"/>
      <c r="F35" s="8"/>
      <c r="G35" s="8"/>
      <c r="H35" s="8"/>
      <c r="I35" s="8"/>
      <c r="J35" s="8"/>
    </row>
    <row r="36" spans="1:10">
      <c r="A36" s="8"/>
      <c r="B36" s="8"/>
      <c r="C36" s="8" t="s">
        <v>21</v>
      </c>
      <c r="D36" s="8"/>
      <c r="E36" s="8"/>
      <c r="F36" s="8"/>
      <c r="G36" s="8"/>
      <c r="H36" s="8"/>
      <c r="I36" s="8"/>
      <c r="J36" s="8"/>
    </row>
    <row r="37" spans="1:10">
      <c r="A37" s="8"/>
      <c r="B37" s="8"/>
      <c r="C37" s="8" t="s">
        <v>22</v>
      </c>
      <c r="D37" s="8"/>
      <c r="E37" s="8"/>
      <c r="F37" s="8"/>
      <c r="G37" s="8"/>
      <c r="H37" s="8"/>
      <c r="I37" s="8"/>
      <c r="J37" s="8"/>
    </row>
    <row r="38" spans="1:10">
      <c r="A38" s="8"/>
      <c r="B38" s="8"/>
      <c r="C38" s="8" t="s">
        <v>23</v>
      </c>
      <c r="D38" s="8"/>
      <c r="E38" s="8"/>
      <c r="F38" s="8"/>
      <c r="G38" s="8"/>
      <c r="H38" s="8"/>
      <c r="I38" s="8"/>
      <c r="J38" s="8"/>
    </row>
    <row r="39" spans="1:10">
      <c r="A39" s="8"/>
      <c r="B39" s="8"/>
      <c r="C39" s="8" t="s">
        <v>24</v>
      </c>
      <c r="D39" s="8"/>
      <c r="E39" s="8"/>
      <c r="F39" s="8"/>
      <c r="G39" s="8"/>
      <c r="H39" s="8"/>
      <c r="I39" s="8"/>
      <c r="J39" s="8"/>
    </row>
    <row r="40" spans="1:10">
      <c r="A40" s="8"/>
      <c r="B40" s="8" t="s">
        <v>25</v>
      </c>
      <c r="C40" s="8"/>
      <c r="D40" s="8"/>
      <c r="E40" s="8"/>
      <c r="F40" s="8"/>
      <c r="G40" s="8"/>
      <c r="H40" s="8"/>
      <c r="I40" s="8"/>
      <c r="J40" s="8"/>
    </row>
    <row r="41" spans="1:10">
      <c r="A41" s="8"/>
      <c r="B41" s="8" t="s">
        <v>26</v>
      </c>
      <c r="C41" s="8"/>
      <c r="D41" s="8"/>
      <c r="E41" s="8"/>
      <c r="F41" s="8"/>
      <c r="G41" s="8"/>
      <c r="H41" s="8"/>
      <c r="I41" s="8"/>
      <c r="J41" s="8"/>
    </row>
    <row r="42" spans="1:10">
      <c r="A42" s="8"/>
      <c r="B42" s="8" t="s">
        <v>27</v>
      </c>
      <c r="C42" s="8"/>
      <c r="D42" s="8"/>
      <c r="E42" s="8"/>
      <c r="F42" s="8"/>
      <c r="G42" s="8"/>
      <c r="H42" s="8"/>
      <c r="I42" s="8"/>
      <c r="J42" s="8"/>
    </row>
    <row r="43" spans="1:10">
      <c r="A43" s="8"/>
      <c r="B43" s="8" t="s">
        <v>28</v>
      </c>
      <c r="C43" s="8"/>
      <c r="D43" s="8"/>
      <c r="E43" s="8"/>
      <c r="F43" s="8"/>
      <c r="G43" s="8"/>
      <c r="H43" s="8"/>
      <c r="I43" s="8"/>
      <c r="J43" s="8"/>
    </row>
  </sheetData>
  <sheetProtection sheet="1" formatCells="0"/>
  <mergeCells count="10">
    <mergeCell ref="B25:J25"/>
    <mergeCell ref="B27:J27"/>
    <mergeCell ref="B29:J29"/>
    <mergeCell ref="B31:J31"/>
    <mergeCell ref="A2:J2"/>
    <mergeCell ref="A3:J3"/>
    <mergeCell ref="A4:J4"/>
    <mergeCell ref="A5:J5"/>
    <mergeCell ref="B21:J21"/>
    <mergeCell ref="B23:J2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O31"/>
  <sheetViews>
    <sheetView workbookViewId="0"/>
  </sheetViews>
  <sheetFormatPr defaultRowHeight="15"/>
  <cols>
    <col min="1" max="1" width="5.7109375" customWidth="1"/>
    <col min="2" max="6" width="7.7109375" customWidth="1"/>
    <col min="7" max="7" width="8.7109375" customWidth="1"/>
    <col min="8" max="8" width="7.7109375" customWidth="1"/>
    <col min="14" max="14" width="8.7109375" customWidth="1"/>
  </cols>
  <sheetData>
    <row r="1" spans="1:15">
      <c r="A1" s="161"/>
      <c r="B1" s="161"/>
      <c r="C1" s="161"/>
      <c r="D1" s="161"/>
      <c r="E1" s="161"/>
      <c r="F1" s="161"/>
      <c r="G1" s="161"/>
      <c r="H1" s="161"/>
      <c r="I1" s="161"/>
      <c r="J1" s="161"/>
      <c r="K1" s="161"/>
      <c r="L1" s="161"/>
      <c r="M1" s="161"/>
      <c r="N1" s="161"/>
      <c r="O1" s="161"/>
    </row>
    <row r="2" spans="1:15">
      <c r="A2" s="161"/>
      <c r="B2" s="161"/>
      <c r="C2" s="161"/>
      <c r="D2" s="161"/>
      <c r="E2" s="161"/>
      <c r="F2" s="161"/>
      <c r="G2" s="161"/>
      <c r="H2" s="161"/>
      <c r="I2" s="161"/>
      <c r="J2" s="161"/>
      <c r="K2" s="161"/>
      <c r="L2" s="161"/>
      <c r="M2" s="161"/>
      <c r="N2" s="161"/>
      <c r="O2" s="161"/>
    </row>
    <row r="3" spans="1:15">
      <c r="A3" s="161"/>
      <c r="B3" s="161"/>
      <c r="C3" s="162" t="s">
        <v>255</v>
      </c>
      <c r="D3" s="162"/>
      <c r="E3" s="162"/>
      <c r="F3" s="162"/>
      <c r="G3" s="162"/>
      <c r="H3" s="162"/>
      <c r="I3" s="162"/>
      <c r="J3" s="162"/>
      <c r="K3" s="162"/>
      <c r="L3" s="162"/>
      <c r="M3" s="162"/>
      <c r="N3" s="162"/>
      <c r="O3" s="161"/>
    </row>
    <row r="4" spans="1:15">
      <c r="A4" s="161"/>
      <c r="B4" s="161"/>
      <c r="C4" s="161"/>
      <c r="D4" s="161"/>
      <c r="E4" s="161"/>
      <c r="F4" s="161"/>
      <c r="G4" s="161"/>
      <c r="H4" s="161"/>
      <c r="I4" s="161"/>
      <c r="J4" s="161"/>
      <c r="K4" s="161"/>
      <c r="L4" s="161"/>
      <c r="M4" s="161"/>
      <c r="N4" s="161"/>
      <c r="O4" s="161"/>
    </row>
    <row r="5" spans="1:15" ht="15.75" thickBot="1">
      <c r="A5" s="161"/>
      <c r="B5" s="82" t="s">
        <v>81</v>
      </c>
      <c r="C5" s="161"/>
      <c r="D5" s="161"/>
      <c r="E5" s="161"/>
      <c r="F5" s="161"/>
      <c r="G5" s="161"/>
      <c r="H5" s="161"/>
      <c r="I5" s="161"/>
      <c r="J5" s="161"/>
      <c r="K5" s="161"/>
      <c r="L5" s="163"/>
      <c r="M5" s="161"/>
      <c r="N5" s="161"/>
      <c r="O5" s="161"/>
    </row>
    <row r="6" spans="1:15" ht="48">
      <c r="A6" s="164" t="s">
        <v>256</v>
      </c>
      <c r="B6" s="165" t="s">
        <v>257</v>
      </c>
      <c r="C6" s="240" t="s">
        <v>258</v>
      </c>
      <c r="D6" s="240"/>
      <c r="E6" s="167" t="s">
        <v>259</v>
      </c>
      <c r="F6" s="241" t="s">
        <v>260</v>
      </c>
      <c r="G6" s="242"/>
      <c r="H6" s="242"/>
      <c r="I6" s="166" t="s">
        <v>261</v>
      </c>
      <c r="J6" s="168" t="s">
        <v>262</v>
      </c>
      <c r="K6" s="166" t="s">
        <v>263</v>
      </c>
      <c r="L6" s="166" t="s">
        <v>264</v>
      </c>
      <c r="M6" s="243" t="s">
        <v>265</v>
      </c>
      <c r="N6" s="169" t="s">
        <v>266</v>
      </c>
      <c r="O6" s="245" t="s">
        <v>267</v>
      </c>
    </row>
    <row r="7" spans="1:15" ht="15.75" thickBot="1">
      <c r="A7" s="170"/>
      <c r="B7" s="171" t="s">
        <v>268</v>
      </c>
      <c r="C7" s="172" t="s">
        <v>268</v>
      </c>
      <c r="D7" s="172" t="s">
        <v>269</v>
      </c>
      <c r="E7" s="173" t="s">
        <v>268</v>
      </c>
      <c r="F7" s="174" t="s">
        <v>252</v>
      </c>
      <c r="G7" s="175" t="s">
        <v>66</v>
      </c>
      <c r="H7" s="175" t="s">
        <v>67</v>
      </c>
      <c r="I7" s="172" t="s">
        <v>270</v>
      </c>
      <c r="J7" s="176"/>
      <c r="K7" s="177"/>
      <c r="L7" s="177"/>
      <c r="M7" s="244"/>
      <c r="N7" s="178"/>
      <c r="O7" s="246"/>
    </row>
    <row r="8" spans="1:15">
      <c r="A8" s="179">
        <v>0</v>
      </c>
      <c r="B8" s="180">
        <f>'[1]Investment Analysis'!B15</f>
        <v>0</v>
      </c>
      <c r="C8" s="181">
        <f>'[1]Investment Analysis'!C15</f>
        <v>0</v>
      </c>
      <c r="D8" s="181">
        <f>'[1]Investment Analysis'!D15</f>
        <v>0</v>
      </c>
      <c r="E8" s="182">
        <f>'[1]Investment Analysis'!E15</f>
        <v>0</v>
      </c>
      <c r="F8" s="183">
        <f>'[1]Investment Analysis'!F15</f>
        <v>51.548761289834673</v>
      </c>
      <c r="G8" s="184">
        <f>'[1]Investment Analysis'!G15</f>
        <v>3835.12</v>
      </c>
      <c r="H8" s="184">
        <f>'[1]Investment Analysis'!H15</f>
        <v>521.93637138461543</v>
      </c>
      <c r="I8" s="184">
        <f>'[1]Investment Analysis'!I15</f>
        <v>0</v>
      </c>
      <c r="J8" s="185">
        <f>'[1]Investment Analysis'!J15</f>
        <v>4408.60513267445</v>
      </c>
      <c r="K8" s="186">
        <f>'[1]Investment Analysis'!K15</f>
        <v>0</v>
      </c>
      <c r="L8" s="187">
        <f>'[1]Investment Analysis'!L15</f>
        <v>-4408.60513267445</v>
      </c>
      <c r="M8" s="187">
        <f>'[1]Investment Analysis'!M15</f>
        <v>-4408.60513267445</v>
      </c>
      <c r="N8" s="188">
        <f>'[1]Investment Analysis'!N15</f>
        <v>1</v>
      </c>
      <c r="O8" s="189">
        <f>'[1]Investment Analysis'!O15</f>
        <v>-4408.60513267445</v>
      </c>
    </row>
    <row r="9" spans="1:15">
      <c r="A9" s="190">
        <v>1</v>
      </c>
      <c r="B9" s="180">
        <f>'[1]Investment Analysis'!B16</f>
        <v>0</v>
      </c>
      <c r="C9" s="181">
        <f>'[1]Investment Analysis'!C16</f>
        <v>0</v>
      </c>
      <c r="D9" s="181">
        <f>'[1]Investment Analysis'!D16</f>
        <v>0</v>
      </c>
      <c r="E9" s="182">
        <f>'[1]Investment Analysis'!E16</f>
        <v>0</v>
      </c>
      <c r="F9" s="183">
        <f>'[1]Investment Analysis'!F16</f>
        <v>593.74278534184725</v>
      </c>
      <c r="G9" s="184">
        <f>'[1]Investment Analysis'!G16</f>
        <v>1284.08</v>
      </c>
      <c r="H9" s="184">
        <f>'[1]Investment Analysis'!H16</f>
        <v>2241.4006417599999</v>
      </c>
      <c r="I9" s="184">
        <f>'[1]Investment Analysis'!I16</f>
        <v>3532.9</v>
      </c>
      <c r="J9" s="185">
        <f>'[1]Investment Analysis'!J16</f>
        <v>7652.1234271018475</v>
      </c>
      <c r="K9" s="191">
        <f>'[1]Investment Analysis'!K16</f>
        <v>0</v>
      </c>
      <c r="L9" s="192">
        <f>'[1]Investment Analysis'!L16</f>
        <v>-7652.1234271018475</v>
      </c>
      <c r="M9" s="192">
        <f>'[1]Investment Analysis'!M16</f>
        <v>-12060.728559776297</v>
      </c>
      <c r="N9" s="193">
        <f>'[1]Investment Analysis'!N16</f>
        <v>0.94340000000000002</v>
      </c>
      <c r="O9" s="194">
        <f>'[1]Investment Analysis'!O16</f>
        <v>-7219.0132411278828</v>
      </c>
    </row>
    <row r="10" spans="1:15">
      <c r="A10" s="190">
        <v>2</v>
      </c>
      <c r="B10" s="180">
        <f>'[1]Investment Analysis'!B17</f>
        <v>4000</v>
      </c>
      <c r="C10" s="181">
        <f>'[1]Investment Analysis'!C17</f>
        <v>3200</v>
      </c>
      <c r="D10" s="181">
        <f>'[1]Investment Analysis'!D17</f>
        <v>711.10400000000004</v>
      </c>
      <c r="E10" s="182">
        <f>'[1]Investment Analysis'!E17</f>
        <v>800</v>
      </c>
      <c r="F10" s="183">
        <f>'[1]Investment Analysis'!F17</f>
        <v>1770.5384635431446</v>
      </c>
      <c r="G10" s="184">
        <f>'[1]Investment Analysis'!G17</f>
        <v>4130.4344438954668</v>
      </c>
      <c r="H10" s="184">
        <f>'[1]Investment Analysis'!H17</f>
        <v>4485.4492936053321</v>
      </c>
      <c r="I10" s="184">
        <f>'[1]Investment Analysis'!I17</f>
        <v>11400</v>
      </c>
      <c r="J10" s="185">
        <f>'[1]Investment Analysis'!J17</f>
        <v>21786.422201043944</v>
      </c>
      <c r="K10" s="191">
        <f>'[1]Investment Analysis'!K17</f>
        <v>9955.4560000000001</v>
      </c>
      <c r="L10" s="192">
        <f>'[1]Investment Analysis'!L17</f>
        <v>-11830.966201043944</v>
      </c>
      <c r="M10" s="192">
        <f>'[1]Investment Analysis'!M17</f>
        <v>-23891.694760820239</v>
      </c>
      <c r="N10" s="193">
        <f>'[1]Investment Analysis'!N17</f>
        <v>0.89</v>
      </c>
      <c r="O10" s="194">
        <f>'[1]Investment Analysis'!O17</f>
        <v>-10529.55991892911</v>
      </c>
    </row>
    <row r="11" spans="1:15">
      <c r="A11" s="190">
        <v>3</v>
      </c>
      <c r="B11" s="180">
        <f>'[1]Investment Analysis'!B18</f>
        <v>7500</v>
      </c>
      <c r="C11" s="181">
        <f>'[1]Investment Analysis'!C18</f>
        <v>6000</v>
      </c>
      <c r="D11" s="181">
        <f>'[1]Investment Analysis'!D18</f>
        <v>1333.32</v>
      </c>
      <c r="E11" s="182">
        <f>'[1]Investment Analysis'!E18</f>
        <v>1500</v>
      </c>
      <c r="F11" s="183">
        <f>'[1]Investment Analysis'!F18</f>
        <v>1770.2019836300497</v>
      </c>
      <c r="G11" s="184">
        <f>'[1]Investment Analysis'!G18</f>
        <v>5331.3233323039995</v>
      </c>
      <c r="H11" s="184">
        <f>'[1]Investment Analysis'!H18</f>
        <v>7129.8937369919986</v>
      </c>
      <c r="I11" s="184">
        <f>'[1]Investment Analysis'!I18</f>
        <v>0</v>
      </c>
      <c r="J11" s="185">
        <f>'[1]Investment Analysis'!J18</f>
        <v>14231.419052926049</v>
      </c>
      <c r="K11" s="191">
        <f>'[1]Investment Analysis'!K18</f>
        <v>18666.48</v>
      </c>
      <c r="L11" s="192">
        <f>'[1]Investment Analysis'!L18</f>
        <v>4435.060947073951</v>
      </c>
      <c r="M11" s="192">
        <f>'[1]Investment Analysis'!M18</f>
        <v>-19456.633813746288</v>
      </c>
      <c r="N11" s="193">
        <f>'[1]Investment Analysis'!N18</f>
        <v>0.83960000000000001</v>
      </c>
      <c r="O11" s="194">
        <f>'[1]Investment Analysis'!O18</f>
        <v>3723.6771711632891</v>
      </c>
    </row>
    <row r="12" spans="1:15">
      <c r="A12" s="190">
        <v>4</v>
      </c>
      <c r="B12" s="180">
        <f>'[1]Investment Analysis'!B19</f>
        <v>7500</v>
      </c>
      <c r="C12" s="181">
        <f>'[1]Investment Analysis'!C19</f>
        <v>6000</v>
      </c>
      <c r="D12" s="181">
        <f>'[1]Investment Analysis'!D19</f>
        <v>1333.32</v>
      </c>
      <c r="E12" s="182">
        <f>'[1]Investment Analysis'!E19</f>
        <v>1500</v>
      </c>
      <c r="F12" s="183">
        <f>'[1]Investment Analysis'!F19</f>
        <v>1770.2019836300497</v>
      </c>
      <c r="G12" s="184">
        <f>'[1]Investment Analysis'!G19</f>
        <v>5331.3233323039995</v>
      </c>
      <c r="H12" s="184">
        <f>'[1]Investment Analysis'!H19</f>
        <v>7129.8937369919986</v>
      </c>
      <c r="I12" s="184">
        <f>'[1]Investment Analysis'!I19</f>
        <v>0</v>
      </c>
      <c r="J12" s="185">
        <f>'[1]Investment Analysis'!J19</f>
        <v>14231.419052926049</v>
      </c>
      <c r="K12" s="191">
        <f>'[1]Investment Analysis'!K19</f>
        <v>18666.48</v>
      </c>
      <c r="L12" s="192">
        <f>'[1]Investment Analysis'!L19</f>
        <v>4435.060947073951</v>
      </c>
      <c r="M12" s="192">
        <f>'[1]Investment Analysis'!M19</f>
        <v>-15021.572866672337</v>
      </c>
      <c r="N12" s="193">
        <f>'[1]Investment Analysis'!N19</f>
        <v>0.79210000000000003</v>
      </c>
      <c r="O12" s="194">
        <f>'[1]Investment Analysis'!O19</f>
        <v>3513.0117761772767</v>
      </c>
    </row>
    <row r="13" spans="1:15">
      <c r="A13" s="190">
        <v>5</v>
      </c>
      <c r="B13" s="180">
        <f>'[1]Investment Analysis'!B20</f>
        <v>7500</v>
      </c>
      <c r="C13" s="181">
        <f>'[1]Investment Analysis'!C20</f>
        <v>6000</v>
      </c>
      <c r="D13" s="181">
        <f>'[1]Investment Analysis'!D20</f>
        <v>1333.32</v>
      </c>
      <c r="E13" s="182">
        <f>'[1]Investment Analysis'!E20</f>
        <v>1500</v>
      </c>
      <c r="F13" s="183">
        <f>'[1]Investment Analysis'!F20</f>
        <v>1770.2019836300497</v>
      </c>
      <c r="G13" s="184">
        <f>'[1]Investment Analysis'!G20</f>
        <v>5331.3233323039995</v>
      </c>
      <c r="H13" s="184">
        <f>'[1]Investment Analysis'!H20</f>
        <v>7129.8937369919986</v>
      </c>
      <c r="I13" s="184">
        <f>'[1]Investment Analysis'!I20</f>
        <v>0</v>
      </c>
      <c r="J13" s="185">
        <f>'[1]Investment Analysis'!J20</f>
        <v>14231.419052926049</v>
      </c>
      <c r="K13" s="191">
        <f>'[1]Investment Analysis'!K20</f>
        <v>18666.48</v>
      </c>
      <c r="L13" s="192">
        <f>'[1]Investment Analysis'!L20</f>
        <v>4435.060947073951</v>
      </c>
      <c r="M13" s="192">
        <f>'[1]Investment Analysis'!M20</f>
        <v>-10586.511919598386</v>
      </c>
      <c r="N13" s="193">
        <f>'[1]Investment Analysis'!N20</f>
        <v>0.74729999999999996</v>
      </c>
      <c r="O13" s="194">
        <f>'[1]Investment Analysis'!O20</f>
        <v>3314.3210457483633</v>
      </c>
    </row>
    <row r="14" spans="1:15">
      <c r="A14" s="195">
        <v>6</v>
      </c>
      <c r="B14" s="180">
        <f>'[1]Investment Analysis'!B21</f>
        <v>7500</v>
      </c>
      <c r="C14" s="181">
        <f>'[1]Investment Analysis'!C21</f>
        <v>6000</v>
      </c>
      <c r="D14" s="181">
        <f>'[1]Investment Analysis'!D21</f>
        <v>1333.32</v>
      </c>
      <c r="E14" s="182">
        <f>'[1]Investment Analysis'!E21</f>
        <v>1500</v>
      </c>
      <c r="F14" s="183">
        <f>'[1]Investment Analysis'!F21</f>
        <v>1770.2019836300497</v>
      </c>
      <c r="G14" s="184">
        <f>'[1]Investment Analysis'!G21</f>
        <v>5331.3233323039995</v>
      </c>
      <c r="H14" s="184">
        <f>'[1]Investment Analysis'!H21</f>
        <v>7129.8937369919986</v>
      </c>
      <c r="I14" s="184">
        <f>'[1]Investment Analysis'!I21</f>
        <v>0</v>
      </c>
      <c r="J14" s="185">
        <f>'[1]Investment Analysis'!J21</f>
        <v>14231.419052926049</v>
      </c>
      <c r="K14" s="191">
        <f>'[1]Investment Analysis'!K21</f>
        <v>18666.48</v>
      </c>
      <c r="L14" s="192">
        <f>'[1]Investment Analysis'!L21</f>
        <v>4435.060947073951</v>
      </c>
      <c r="M14" s="192">
        <f>'[1]Investment Analysis'!M21</f>
        <v>-6151.4509725244352</v>
      </c>
      <c r="N14" s="193">
        <f>'[1]Investment Analysis'!N21</f>
        <v>0.70499999999999996</v>
      </c>
      <c r="O14" s="194">
        <f>'[1]Investment Analysis'!O21</f>
        <v>3126.7179676871351</v>
      </c>
    </row>
    <row r="15" spans="1:15">
      <c r="A15" s="190">
        <v>7</v>
      </c>
      <c r="B15" s="180">
        <f>'[1]Investment Analysis'!B22</f>
        <v>7500</v>
      </c>
      <c r="C15" s="181">
        <f>'[1]Investment Analysis'!C22</f>
        <v>6000</v>
      </c>
      <c r="D15" s="181">
        <f>'[1]Investment Analysis'!D22</f>
        <v>1333.32</v>
      </c>
      <c r="E15" s="182">
        <f>'[1]Investment Analysis'!E22</f>
        <v>1500</v>
      </c>
      <c r="F15" s="183">
        <f>'[1]Investment Analysis'!F22</f>
        <v>1770.2019836300497</v>
      </c>
      <c r="G15" s="184">
        <f>'[1]Investment Analysis'!G22</f>
        <v>5331.3233323039995</v>
      </c>
      <c r="H15" s="184">
        <f>'[1]Investment Analysis'!H22</f>
        <v>7129.8937369919986</v>
      </c>
      <c r="I15" s="184">
        <f>'[1]Investment Analysis'!I22</f>
        <v>0</v>
      </c>
      <c r="J15" s="185">
        <f>'[1]Investment Analysis'!J22</f>
        <v>14231.419052926049</v>
      </c>
      <c r="K15" s="191">
        <f>'[1]Investment Analysis'!K22</f>
        <v>18666.48</v>
      </c>
      <c r="L15" s="192">
        <f>'[1]Investment Analysis'!L22</f>
        <v>4435.060947073951</v>
      </c>
      <c r="M15" s="192">
        <f>'[1]Investment Analysis'!M22</f>
        <v>-1716.3900254504842</v>
      </c>
      <c r="N15" s="193">
        <f>'[1]Investment Analysis'!N22</f>
        <v>0.66510000000000002</v>
      </c>
      <c r="O15" s="194">
        <f>'[1]Investment Analysis'!O22</f>
        <v>2949.759035898885</v>
      </c>
    </row>
    <row r="16" spans="1:15">
      <c r="A16" s="190">
        <v>8</v>
      </c>
      <c r="B16" s="180">
        <f>'[1]Investment Analysis'!B23</f>
        <v>7500</v>
      </c>
      <c r="C16" s="181">
        <f>'[1]Investment Analysis'!C23</f>
        <v>6000</v>
      </c>
      <c r="D16" s="181">
        <f>'[1]Investment Analysis'!D23</f>
        <v>1333.32</v>
      </c>
      <c r="E16" s="182">
        <f>'[1]Investment Analysis'!E23</f>
        <v>1500</v>
      </c>
      <c r="F16" s="183">
        <f>'[1]Investment Analysis'!F23</f>
        <v>1770.2019836300497</v>
      </c>
      <c r="G16" s="184">
        <f>'[1]Investment Analysis'!G23</f>
        <v>5331.3233323039995</v>
      </c>
      <c r="H16" s="184">
        <f>'[1]Investment Analysis'!H23</f>
        <v>7129.8937369919986</v>
      </c>
      <c r="I16" s="184">
        <f>'[1]Investment Analysis'!I23</f>
        <v>0</v>
      </c>
      <c r="J16" s="185">
        <f>'[1]Investment Analysis'!J23</f>
        <v>14231.419052926049</v>
      </c>
      <c r="K16" s="191">
        <f>'[1]Investment Analysis'!K23</f>
        <v>18666.48</v>
      </c>
      <c r="L16" s="192">
        <f>'[1]Investment Analysis'!L23</f>
        <v>4435.060947073951</v>
      </c>
      <c r="M16" s="192">
        <f>'[1]Investment Analysis'!M23</f>
        <v>2718.6709216234667</v>
      </c>
      <c r="N16" s="193">
        <f>'[1]Investment Analysis'!N23</f>
        <v>0.62739999999999996</v>
      </c>
      <c r="O16" s="194">
        <f>'[1]Investment Analysis'!O23</f>
        <v>2782.5572381941965</v>
      </c>
    </row>
    <row r="17" spans="1:15">
      <c r="A17" s="190">
        <v>9</v>
      </c>
      <c r="B17" s="180">
        <f>'[1]Investment Analysis'!B24</f>
        <v>7500</v>
      </c>
      <c r="C17" s="181">
        <f>'[1]Investment Analysis'!C24</f>
        <v>6000</v>
      </c>
      <c r="D17" s="181">
        <f>'[1]Investment Analysis'!D24</f>
        <v>1333.32</v>
      </c>
      <c r="E17" s="182">
        <f>'[1]Investment Analysis'!E24</f>
        <v>1500</v>
      </c>
      <c r="F17" s="183">
        <f>'[1]Investment Analysis'!F24</f>
        <v>1770.2019836300497</v>
      </c>
      <c r="G17" s="184">
        <f>'[1]Investment Analysis'!G24</f>
        <v>5331.3233323039995</v>
      </c>
      <c r="H17" s="184">
        <f>'[1]Investment Analysis'!H24</f>
        <v>7129.8937369919986</v>
      </c>
      <c r="I17" s="184">
        <f>'[1]Investment Analysis'!I24</f>
        <v>0</v>
      </c>
      <c r="J17" s="185">
        <f>'[1]Investment Analysis'!J24</f>
        <v>14231.419052926049</v>
      </c>
      <c r="K17" s="191">
        <f>'[1]Investment Analysis'!K24</f>
        <v>18666.48</v>
      </c>
      <c r="L17" s="192">
        <f>'[1]Investment Analysis'!L24</f>
        <v>4435.060947073951</v>
      </c>
      <c r="M17" s="192">
        <f>'[1]Investment Analysis'!M24</f>
        <v>7153.7318686974177</v>
      </c>
      <c r="N17" s="193">
        <f>'[1]Investment Analysis'!N24</f>
        <v>0.59189999999999998</v>
      </c>
      <c r="O17" s="194">
        <f>'[1]Investment Analysis'!O24</f>
        <v>2625.1125745730715</v>
      </c>
    </row>
    <row r="18" spans="1:15" ht="15.75" thickBot="1">
      <c r="A18" s="196">
        <v>10</v>
      </c>
      <c r="B18" s="197">
        <f>'[1]Investment Analysis'!B25</f>
        <v>7500</v>
      </c>
      <c r="C18" s="198">
        <f>'[1]Investment Analysis'!C25</f>
        <v>6000</v>
      </c>
      <c r="D18" s="198">
        <f>'[1]Investment Analysis'!D25</f>
        <v>1333.32</v>
      </c>
      <c r="E18" s="199">
        <f>'[1]Investment Analysis'!E25</f>
        <v>1500</v>
      </c>
      <c r="F18" s="200">
        <f>'[1]Investment Analysis'!F25</f>
        <v>1770.2019836300497</v>
      </c>
      <c r="G18" s="200">
        <f>'[1]Investment Analysis'!G25</f>
        <v>5331.3233323039995</v>
      </c>
      <c r="H18" s="200">
        <f>'[1]Investment Analysis'!H25</f>
        <v>7129.8937369919986</v>
      </c>
      <c r="I18" s="200">
        <f>'[1]Investment Analysis'!I25</f>
        <v>0</v>
      </c>
      <c r="J18" s="200">
        <f>'[1]Investment Analysis'!J25</f>
        <v>14231.419052926049</v>
      </c>
      <c r="K18" s="201">
        <f>'[1]Investment Analysis'!K25</f>
        <v>18666.48</v>
      </c>
      <c r="L18" s="202">
        <f>'[1]Investment Analysis'!L25</f>
        <v>4435.060947073951</v>
      </c>
      <c r="M18" s="202">
        <f>'[1]Investment Analysis'!M25</f>
        <v>11588.792815771369</v>
      </c>
      <c r="N18" s="203">
        <f>'[1]Investment Analysis'!N25</f>
        <v>0.55840000000000001</v>
      </c>
      <c r="O18" s="204">
        <f>'[1]Investment Analysis'!O25</f>
        <v>2476.5380328460942</v>
      </c>
    </row>
    <row r="19" spans="1:15" ht="15.75" thickBot="1">
      <c r="A19" s="205"/>
      <c r="B19" s="206" t="s">
        <v>68</v>
      </c>
      <c r="C19" s="207"/>
      <c r="D19" s="207"/>
      <c r="E19" s="208"/>
      <c r="F19" s="209">
        <f>'[1]Investment Analysis'!F26</f>
        <v>16577.445879215222</v>
      </c>
      <c r="G19" s="200">
        <f>'[1]Investment Analysis'!G26</f>
        <v>51900.221102327458</v>
      </c>
      <c r="H19" s="200">
        <f>'[1]Investment Analysis'!H26</f>
        <v>64287.936202685945</v>
      </c>
      <c r="I19" s="200">
        <f>'[1]Investment Analysis'!I26</f>
        <v>14932.9</v>
      </c>
      <c r="J19" s="210">
        <f>'[1]Investment Analysis'!J26</f>
        <v>147698.50318422864</v>
      </c>
      <c r="K19" s="201">
        <f>'[1]Investment Analysis'!K26</f>
        <v>159287.296</v>
      </c>
      <c r="L19" s="202">
        <f>'[1]Investment Analysis'!L26</f>
        <v>11588.792815771369</v>
      </c>
      <c r="M19" s="202" t="str">
        <f>'[1]Investment Analysis'!M26</f>
        <v xml:space="preserve"> </v>
      </c>
      <c r="N19" s="203">
        <f>'[1]Investment Analysis'!N26</f>
        <v>0</v>
      </c>
      <c r="O19" s="204">
        <f>'[1]Investment Analysis'!O26</f>
        <v>2354.5165495568708</v>
      </c>
    </row>
    <row r="20" spans="1:15">
      <c r="A20" s="161"/>
      <c r="B20" s="161"/>
      <c r="C20" s="161"/>
      <c r="D20" s="161"/>
      <c r="E20" s="161"/>
      <c r="F20" s="161"/>
      <c r="G20" s="161"/>
      <c r="H20" s="161"/>
      <c r="I20" s="161"/>
      <c r="J20" s="161"/>
      <c r="K20" s="161"/>
      <c r="L20" s="161"/>
      <c r="M20" s="161"/>
      <c r="N20" s="161"/>
      <c r="O20" s="161"/>
    </row>
    <row r="21" spans="1:15">
      <c r="A21" s="161"/>
      <c r="B21" s="161"/>
      <c r="C21" s="161"/>
      <c r="D21" s="161"/>
      <c r="E21" s="161"/>
      <c r="F21" s="161"/>
      <c r="G21" s="161"/>
      <c r="H21" s="161"/>
      <c r="I21" s="161"/>
      <c r="J21" s="161"/>
      <c r="K21" s="161"/>
      <c r="L21" s="161"/>
      <c r="M21" s="161"/>
      <c r="N21" s="161"/>
      <c r="O21" s="161"/>
    </row>
    <row r="22" spans="1:15" ht="15.75" thickBot="1">
      <c r="A22" s="161"/>
      <c r="B22" s="161"/>
      <c r="C22" s="161"/>
      <c r="D22" s="161"/>
      <c r="E22" s="161"/>
      <c r="F22" s="31" t="s">
        <v>271</v>
      </c>
      <c r="G22" s="31"/>
      <c r="H22" s="31"/>
      <c r="I22" s="31"/>
      <c r="J22" s="211">
        <f>M18</f>
        <v>11588.792815771369</v>
      </c>
      <c r="K22" s="161"/>
      <c r="L22" s="161"/>
      <c r="M22" s="161"/>
      <c r="N22" s="161"/>
      <c r="O22" s="161"/>
    </row>
    <row r="23" spans="1:15">
      <c r="A23" s="161"/>
      <c r="B23" s="161"/>
      <c r="C23" s="161"/>
      <c r="D23" s="161"/>
      <c r="E23" s="161"/>
      <c r="F23" s="31"/>
      <c r="G23" s="31"/>
      <c r="H23" s="31"/>
      <c r="I23" s="31"/>
      <c r="J23" s="212"/>
      <c r="K23" s="161"/>
      <c r="L23" s="161"/>
      <c r="M23" s="161"/>
      <c r="N23" s="161"/>
      <c r="O23" s="161"/>
    </row>
    <row r="24" spans="1:15" ht="15.75" thickBot="1">
      <c r="A24" s="161"/>
      <c r="B24" s="161"/>
      <c r="C24" s="161"/>
      <c r="D24" s="161"/>
      <c r="E24" s="161"/>
      <c r="F24" s="31" t="s">
        <v>272</v>
      </c>
      <c r="G24" s="31"/>
      <c r="H24" s="31"/>
      <c r="I24" s="31"/>
      <c r="J24" s="213" t="s">
        <v>273</v>
      </c>
      <c r="K24" s="161"/>
      <c r="L24" s="161"/>
      <c r="M24" s="161"/>
      <c r="N24" s="161"/>
      <c r="O24" s="161"/>
    </row>
    <row r="25" spans="1:15">
      <c r="A25" s="161"/>
      <c r="B25" s="161"/>
      <c r="C25" s="161"/>
      <c r="D25" s="161"/>
      <c r="E25" s="161"/>
      <c r="F25" s="31"/>
      <c r="G25" s="31"/>
      <c r="H25" s="31"/>
      <c r="I25" s="31"/>
      <c r="J25" s="214"/>
      <c r="K25" s="161"/>
      <c r="L25" s="161"/>
      <c r="M25" s="161"/>
      <c r="N25" s="161"/>
      <c r="O25" s="161"/>
    </row>
    <row r="26" spans="1:15" ht="15.75" thickBot="1">
      <c r="A26" s="161"/>
      <c r="B26" s="161"/>
      <c r="C26" s="161"/>
      <c r="D26" s="161"/>
      <c r="E26" s="161"/>
      <c r="F26" s="31" t="s">
        <v>274</v>
      </c>
      <c r="G26" s="31"/>
      <c r="H26" s="31"/>
      <c r="I26" s="31"/>
      <c r="J26" s="215">
        <f>O19</f>
        <v>2354.5165495568708</v>
      </c>
      <c r="K26" s="161"/>
      <c r="L26" s="161"/>
      <c r="M26" s="161"/>
      <c r="N26" s="161"/>
      <c r="O26" s="161"/>
    </row>
    <row r="27" spans="1:15">
      <c r="A27" s="161"/>
      <c r="B27" s="161"/>
      <c r="C27" s="161"/>
      <c r="D27" s="161"/>
      <c r="E27" s="161"/>
      <c r="F27" s="31"/>
      <c r="G27" s="31"/>
      <c r="H27" s="31"/>
      <c r="I27" s="31"/>
      <c r="J27" s="31"/>
      <c r="K27" s="161"/>
      <c r="L27" s="161"/>
      <c r="M27" s="161"/>
      <c r="N27" s="161"/>
      <c r="O27" s="161"/>
    </row>
    <row r="28" spans="1:15">
      <c r="A28" s="8"/>
      <c r="B28" s="8"/>
      <c r="C28" s="8"/>
      <c r="D28" s="8"/>
      <c r="E28" s="8"/>
      <c r="F28" s="8"/>
      <c r="G28" s="8"/>
      <c r="H28" s="8"/>
      <c r="I28" s="8"/>
      <c r="J28" s="8"/>
      <c r="K28" s="8"/>
      <c r="L28" s="8"/>
      <c r="M28" s="8"/>
      <c r="N28" s="8"/>
      <c r="O28" s="8"/>
    </row>
    <row r="29" spans="1:15">
      <c r="A29" s="8"/>
      <c r="B29" s="8"/>
      <c r="C29" s="8"/>
      <c r="D29" s="8"/>
      <c r="E29" s="8"/>
      <c r="F29" s="8"/>
      <c r="G29" s="8"/>
      <c r="H29" s="8"/>
      <c r="I29" s="8"/>
      <c r="J29" s="8"/>
      <c r="K29" s="8"/>
      <c r="L29" s="8"/>
      <c r="M29" s="8"/>
      <c r="N29" s="8"/>
      <c r="O29" s="8"/>
    </row>
    <row r="30" spans="1:15">
      <c r="A30" s="8"/>
      <c r="B30" s="8"/>
      <c r="C30" s="8"/>
      <c r="D30" s="8"/>
      <c r="E30" s="8"/>
      <c r="F30" s="8"/>
      <c r="G30" s="8"/>
      <c r="H30" s="8"/>
      <c r="I30" s="8"/>
      <c r="J30" s="8"/>
      <c r="K30" s="8"/>
      <c r="L30" s="8"/>
      <c r="M30" s="8"/>
      <c r="N30" s="8"/>
      <c r="O30" s="8"/>
    </row>
    <row r="31" spans="1:15">
      <c r="A31" s="8"/>
      <c r="B31" s="8"/>
      <c r="C31" s="8"/>
      <c r="D31" s="8"/>
      <c r="E31" s="8"/>
      <c r="F31" s="8"/>
      <c r="G31" s="8"/>
      <c r="H31" s="8"/>
      <c r="I31" s="8"/>
      <c r="J31" s="8"/>
      <c r="K31" s="8"/>
      <c r="L31" s="8"/>
      <c r="M31" s="8"/>
      <c r="N31" s="8"/>
      <c r="O31" s="8"/>
    </row>
  </sheetData>
  <sheetProtection sheet="1" formatCells="0"/>
  <mergeCells count="4">
    <mergeCell ref="C6:D6"/>
    <mergeCell ref="F6:H6"/>
    <mergeCell ref="M6:M7"/>
    <mergeCell ref="O6:O7"/>
  </mergeCells>
  <pageMargins left="0.59" right="0.5" top="0.75" bottom="0.75" header="0.3" footer="0.3"/>
  <pageSetup orientation="landscape" r:id="rId1"/>
</worksheet>
</file>

<file path=xl/worksheets/sheet2.xml><?xml version="1.0" encoding="utf-8"?>
<worksheet xmlns="http://schemas.openxmlformats.org/spreadsheetml/2006/main" xmlns:r="http://schemas.openxmlformats.org/officeDocument/2006/relationships">
  <sheetPr>
    <tabColor theme="7" tint="0.79998168889431442"/>
  </sheetPr>
  <dimension ref="A1:J45"/>
  <sheetViews>
    <sheetView workbookViewId="0"/>
  </sheetViews>
  <sheetFormatPr defaultRowHeight="15"/>
  <sheetData>
    <row r="1" spans="1:10">
      <c r="A1" s="8"/>
      <c r="B1" s="8"/>
      <c r="C1" s="8"/>
      <c r="D1" s="8"/>
      <c r="E1" s="8"/>
      <c r="F1" s="8"/>
      <c r="G1" s="8"/>
      <c r="H1" s="8"/>
      <c r="I1" s="8"/>
      <c r="J1" s="8"/>
    </row>
    <row r="2" spans="1:10">
      <c r="A2" s="8"/>
      <c r="B2" s="8"/>
      <c r="C2" s="8"/>
      <c r="D2" s="8"/>
      <c r="E2" s="8"/>
      <c r="F2" s="8"/>
      <c r="G2" s="8"/>
      <c r="H2" s="8"/>
      <c r="I2" s="8"/>
      <c r="J2" s="8"/>
    </row>
    <row r="3" spans="1:10">
      <c r="A3" s="8" t="s">
        <v>29</v>
      </c>
      <c r="B3" s="8"/>
      <c r="C3" s="8"/>
      <c r="D3" s="8"/>
      <c r="E3" s="8"/>
      <c r="F3" s="8"/>
      <c r="G3" s="8"/>
      <c r="H3" s="8"/>
      <c r="I3" s="8"/>
      <c r="J3" s="8"/>
    </row>
    <row r="4" spans="1:10">
      <c r="A4" s="8" t="s">
        <v>30</v>
      </c>
      <c r="B4" s="8"/>
      <c r="C4" s="8"/>
      <c r="D4" s="8"/>
      <c r="E4" s="8"/>
      <c r="F4" s="8"/>
      <c r="G4" s="8"/>
      <c r="H4" s="8"/>
      <c r="I4" s="8"/>
      <c r="J4" s="8"/>
    </row>
    <row r="5" spans="1:10">
      <c r="A5" s="8"/>
      <c r="B5" s="8"/>
      <c r="C5" s="8"/>
      <c r="D5" s="8"/>
      <c r="E5" s="8"/>
      <c r="F5" s="8"/>
      <c r="G5" s="8"/>
      <c r="H5" s="8"/>
      <c r="I5" s="8"/>
      <c r="J5" s="8"/>
    </row>
    <row r="6" spans="1:10">
      <c r="A6" s="8"/>
      <c r="B6" s="8"/>
      <c r="C6" s="8" t="s">
        <v>31</v>
      </c>
      <c r="D6" s="8"/>
      <c r="E6" s="8"/>
      <c r="F6" s="8"/>
      <c r="G6" s="8"/>
      <c r="H6" s="8"/>
      <c r="I6" s="8"/>
      <c r="J6" s="8"/>
    </row>
    <row r="7" spans="1:10">
      <c r="A7" s="8"/>
      <c r="B7" s="8"/>
      <c r="C7" s="8"/>
      <c r="D7" s="8"/>
      <c r="E7" s="8"/>
      <c r="F7" s="8"/>
      <c r="G7" s="8"/>
      <c r="H7" s="8"/>
      <c r="I7" s="8"/>
      <c r="J7" s="8"/>
    </row>
    <row r="8" spans="1:10">
      <c r="A8" s="8" t="s">
        <v>32</v>
      </c>
      <c r="B8" s="8"/>
      <c r="C8" s="8"/>
      <c r="D8" s="8"/>
      <c r="E8" s="8"/>
      <c r="F8" s="8"/>
      <c r="G8" s="8"/>
      <c r="H8" s="8"/>
      <c r="I8" s="8"/>
      <c r="J8" s="8"/>
    </row>
    <row r="9" spans="1:10">
      <c r="A9" s="8"/>
      <c r="B9" s="8"/>
      <c r="C9" s="8"/>
      <c r="D9" s="8"/>
      <c r="E9" s="8"/>
      <c r="F9" s="8"/>
      <c r="G9" s="8"/>
      <c r="H9" s="8"/>
      <c r="I9" s="8"/>
      <c r="J9" s="8"/>
    </row>
    <row r="10" spans="1:10">
      <c r="A10" s="8"/>
      <c r="B10" s="8" t="s">
        <v>33</v>
      </c>
      <c r="C10" s="8"/>
      <c r="D10" s="8"/>
      <c r="E10" s="8"/>
      <c r="F10" s="8"/>
      <c r="G10" s="15">
        <v>7500</v>
      </c>
      <c r="H10" s="8" t="s">
        <v>34</v>
      </c>
      <c r="I10" s="8"/>
      <c r="J10" s="8"/>
    </row>
    <row r="11" spans="1:10">
      <c r="A11" s="8"/>
      <c r="B11" s="8" t="s">
        <v>35</v>
      </c>
      <c r="C11" s="8"/>
      <c r="D11" s="8"/>
      <c r="E11" s="8"/>
      <c r="F11" s="8"/>
      <c r="G11" s="8"/>
      <c r="H11" s="8"/>
      <c r="I11" s="8"/>
      <c r="J11" s="8"/>
    </row>
    <row r="12" spans="1:10">
      <c r="A12" s="8"/>
      <c r="B12" s="8"/>
      <c r="C12" s="8" t="s">
        <v>36</v>
      </c>
      <c r="D12" s="8"/>
      <c r="E12" s="8"/>
      <c r="F12" s="8"/>
      <c r="G12" s="16">
        <v>0.8</v>
      </c>
      <c r="H12" s="8"/>
      <c r="I12" s="8"/>
      <c r="J12" s="8"/>
    </row>
    <row r="13" spans="1:10">
      <c r="A13" s="8"/>
      <c r="B13" s="8"/>
      <c r="C13" s="8" t="s">
        <v>37</v>
      </c>
      <c r="D13" s="8"/>
      <c r="E13" s="8"/>
      <c r="F13" s="8"/>
      <c r="G13" s="15">
        <v>6000</v>
      </c>
      <c r="H13" s="8" t="s">
        <v>34</v>
      </c>
      <c r="I13" s="8"/>
      <c r="J13" s="8"/>
    </row>
    <row r="14" spans="1:10">
      <c r="A14" s="8"/>
      <c r="B14" s="8"/>
      <c r="C14" s="8" t="s">
        <v>38</v>
      </c>
      <c r="D14" s="8"/>
      <c r="E14" s="8"/>
      <c r="F14" s="8"/>
      <c r="G14" s="15">
        <v>16000.001999999999</v>
      </c>
      <c r="H14" s="8" t="s">
        <v>34</v>
      </c>
      <c r="I14" s="8"/>
      <c r="J14" s="8"/>
    </row>
    <row r="15" spans="1:10">
      <c r="A15" s="8"/>
      <c r="B15" s="8"/>
      <c r="C15" s="8" t="s">
        <v>39</v>
      </c>
      <c r="D15" s="8"/>
      <c r="E15" s="8"/>
      <c r="F15" s="8"/>
      <c r="G15" s="15">
        <v>1333.3335</v>
      </c>
      <c r="H15" s="8" t="s">
        <v>34</v>
      </c>
      <c r="I15" s="8"/>
      <c r="J15" s="8"/>
    </row>
    <row r="16" spans="1:10">
      <c r="A16" s="8"/>
      <c r="B16" s="8" t="s">
        <v>40</v>
      </c>
      <c r="C16" s="8"/>
      <c r="D16" s="8"/>
      <c r="E16" s="8"/>
      <c r="F16" s="8"/>
      <c r="G16" s="8"/>
      <c r="H16" s="8"/>
      <c r="I16" s="8"/>
      <c r="J16" s="8"/>
    </row>
    <row r="17" spans="1:10">
      <c r="A17" s="8"/>
      <c r="B17" s="8"/>
      <c r="C17" s="8" t="s">
        <v>36</v>
      </c>
      <c r="D17" s="8"/>
      <c r="E17" s="8"/>
      <c r="F17" s="8"/>
      <c r="G17" s="16">
        <v>0.2</v>
      </c>
      <c r="H17" s="8"/>
      <c r="I17" s="8"/>
      <c r="J17" s="8"/>
    </row>
    <row r="18" spans="1:10">
      <c r="A18" s="8"/>
      <c r="B18" s="8"/>
      <c r="C18" s="8" t="s">
        <v>37</v>
      </c>
      <c r="D18" s="8"/>
      <c r="E18" s="8"/>
      <c r="F18" s="8"/>
      <c r="G18" s="15">
        <v>1500</v>
      </c>
      <c r="H18" s="8" t="s">
        <v>34</v>
      </c>
      <c r="I18" s="8"/>
      <c r="J18" s="8"/>
    </row>
    <row r="19" spans="1:10">
      <c r="A19" s="8"/>
      <c r="B19" s="8"/>
      <c r="C19" s="8"/>
      <c r="D19" s="8"/>
      <c r="E19" s="8"/>
      <c r="F19" s="8"/>
      <c r="G19" s="8"/>
      <c r="H19" s="8"/>
      <c r="I19" s="8"/>
      <c r="J19" s="8"/>
    </row>
    <row r="20" spans="1:10">
      <c r="A20" s="8"/>
      <c r="B20" s="8" t="s">
        <v>41</v>
      </c>
      <c r="C20" s="8"/>
      <c r="D20" s="8"/>
      <c r="E20" s="8"/>
      <c r="F20" s="8"/>
      <c r="G20" s="8"/>
      <c r="H20" s="8"/>
      <c r="I20" s="8"/>
      <c r="J20" s="8"/>
    </row>
    <row r="21" spans="1:10">
      <c r="A21" s="8"/>
      <c r="B21" s="8" t="s">
        <v>35</v>
      </c>
      <c r="C21" s="8"/>
      <c r="D21" s="8"/>
      <c r="E21" s="8"/>
      <c r="F21" s="8"/>
      <c r="G21" s="8"/>
      <c r="H21" s="8"/>
      <c r="I21" s="8"/>
      <c r="J21" s="8"/>
    </row>
    <row r="22" spans="1:10">
      <c r="A22" s="8"/>
      <c r="B22" s="8"/>
      <c r="C22" s="8" t="s">
        <v>42</v>
      </c>
      <c r="D22" s="8"/>
      <c r="E22" s="8"/>
      <c r="F22" s="8"/>
      <c r="G22" s="17">
        <v>3.1111115000000003</v>
      </c>
      <c r="H22" s="8"/>
      <c r="I22" s="8"/>
      <c r="J22" s="8"/>
    </row>
    <row r="23" spans="1:10">
      <c r="A23" s="8"/>
      <c r="B23" s="8"/>
      <c r="C23" s="8" t="s">
        <v>43</v>
      </c>
      <c r="D23" s="8"/>
      <c r="E23" s="8"/>
      <c r="F23" s="8"/>
      <c r="G23" s="17">
        <v>14</v>
      </c>
      <c r="H23" s="8"/>
      <c r="I23" s="8"/>
      <c r="J23" s="8"/>
    </row>
    <row r="24" spans="1:10">
      <c r="A24" s="8"/>
      <c r="B24" s="8" t="s">
        <v>40</v>
      </c>
      <c r="C24" s="8"/>
      <c r="D24" s="8"/>
      <c r="E24" s="8"/>
      <c r="F24" s="8"/>
      <c r="G24" s="8"/>
      <c r="H24" s="8"/>
      <c r="I24" s="8"/>
      <c r="J24" s="8"/>
    </row>
    <row r="25" spans="1:10">
      <c r="A25" s="8"/>
      <c r="B25" s="8"/>
      <c r="C25" s="8" t="s">
        <v>42</v>
      </c>
      <c r="D25" s="8"/>
      <c r="E25" s="8"/>
      <c r="F25" s="8"/>
      <c r="G25" s="17">
        <v>0</v>
      </c>
      <c r="H25" s="8"/>
      <c r="I25" s="8"/>
      <c r="J25" s="8"/>
    </row>
    <row r="26" spans="1:10">
      <c r="A26" s="8"/>
      <c r="B26" s="8"/>
      <c r="C26" s="8"/>
      <c r="D26" s="8"/>
      <c r="E26" s="8"/>
      <c r="F26" s="8"/>
      <c r="G26" s="8"/>
      <c r="H26" s="8"/>
      <c r="I26" s="8"/>
      <c r="J26" s="8"/>
    </row>
    <row r="27" spans="1:10">
      <c r="A27" s="8" t="s">
        <v>44</v>
      </c>
      <c r="B27" s="8"/>
      <c r="C27" s="8"/>
      <c r="D27" s="8"/>
      <c r="E27" s="8"/>
      <c r="F27" s="8"/>
      <c r="G27" s="8"/>
      <c r="H27" s="8"/>
      <c r="I27" s="8"/>
      <c r="J27" s="8"/>
    </row>
    <row r="28" spans="1:10">
      <c r="A28" s="8"/>
      <c r="B28" s="8"/>
      <c r="C28" s="8"/>
      <c r="D28" s="8"/>
      <c r="E28" s="8"/>
      <c r="F28" s="8"/>
      <c r="G28" s="8"/>
      <c r="H28" s="8"/>
      <c r="I28" s="8"/>
      <c r="J28" s="8"/>
    </row>
    <row r="29" spans="1:10">
      <c r="A29" s="8"/>
      <c r="B29" s="8" t="s">
        <v>45</v>
      </c>
      <c r="C29" s="8"/>
      <c r="D29" s="8"/>
      <c r="E29" s="8"/>
      <c r="F29" s="8"/>
      <c r="G29" s="8"/>
      <c r="H29" s="8"/>
      <c r="I29" s="8"/>
      <c r="J29" s="8"/>
    </row>
    <row r="30" spans="1:10">
      <c r="A30" s="8"/>
      <c r="B30" s="8"/>
      <c r="C30" s="8" t="s">
        <v>46</v>
      </c>
      <c r="D30" s="8"/>
      <c r="E30" s="8"/>
      <c r="F30" s="8"/>
      <c r="G30" s="17">
        <v>2.56</v>
      </c>
      <c r="H30" s="8" t="s">
        <v>47</v>
      </c>
      <c r="I30" s="8"/>
      <c r="J30" s="8"/>
    </row>
    <row r="31" spans="1:10">
      <c r="A31" s="8"/>
      <c r="B31" s="8"/>
      <c r="C31" s="8" t="s">
        <v>48</v>
      </c>
      <c r="D31" s="8"/>
      <c r="E31" s="8"/>
      <c r="F31" s="8"/>
      <c r="G31" s="17">
        <v>2.5</v>
      </c>
      <c r="H31" s="8" t="s">
        <v>47</v>
      </c>
      <c r="I31" s="8"/>
      <c r="J31" s="8"/>
    </row>
    <row r="32" spans="1:10">
      <c r="A32" s="8"/>
      <c r="B32" s="8"/>
      <c r="C32" s="8"/>
      <c r="D32" s="8"/>
      <c r="E32" s="8"/>
      <c r="F32" s="8"/>
      <c r="G32" s="8"/>
      <c r="H32" s="8"/>
      <c r="I32" s="8"/>
      <c r="J32" s="8"/>
    </row>
    <row r="33" spans="1:10">
      <c r="A33" s="8"/>
      <c r="B33" s="8" t="s">
        <v>49</v>
      </c>
      <c r="C33" s="8"/>
      <c r="D33" s="8"/>
      <c r="E33" s="8"/>
      <c r="F33" s="8"/>
      <c r="G33" s="8"/>
      <c r="H33" s="8"/>
      <c r="I33" s="8"/>
      <c r="J33" s="8"/>
    </row>
    <row r="34" spans="1:10">
      <c r="A34" s="8"/>
      <c r="B34" s="8"/>
      <c r="C34" s="8" t="s">
        <v>50</v>
      </c>
      <c r="D34" s="8"/>
      <c r="E34" s="8"/>
      <c r="F34" s="8"/>
      <c r="G34" s="17">
        <v>7</v>
      </c>
      <c r="H34" s="8" t="s">
        <v>51</v>
      </c>
      <c r="I34" s="8"/>
      <c r="J34" s="8"/>
    </row>
    <row r="35" spans="1:10">
      <c r="A35" s="8"/>
      <c r="B35" s="8"/>
      <c r="C35" s="8" t="s">
        <v>52</v>
      </c>
      <c r="D35" s="8"/>
      <c r="E35" s="8"/>
      <c r="F35" s="8"/>
      <c r="G35" s="17">
        <v>7.9117230769230762</v>
      </c>
      <c r="H35" s="8" t="s">
        <v>51</v>
      </c>
      <c r="I35" s="8"/>
      <c r="J35" s="8"/>
    </row>
    <row r="36" spans="1:10">
      <c r="A36" s="8"/>
      <c r="B36" s="8"/>
      <c r="C36" s="8"/>
      <c r="D36" s="8"/>
      <c r="E36" s="8"/>
      <c r="F36" s="8"/>
      <c r="G36" s="8"/>
      <c r="H36" s="8"/>
      <c r="I36" s="8"/>
      <c r="J36" s="8"/>
    </row>
    <row r="37" spans="1:10">
      <c r="A37" s="8"/>
      <c r="B37" s="8" t="s">
        <v>53</v>
      </c>
      <c r="C37" s="8"/>
      <c r="D37" s="8"/>
      <c r="E37" s="8"/>
      <c r="F37" s="8"/>
      <c r="G37" s="8"/>
      <c r="H37" s="8"/>
      <c r="I37" s="8"/>
      <c r="J37" s="8"/>
    </row>
    <row r="38" spans="1:10">
      <c r="A38" s="8"/>
      <c r="B38" s="8"/>
      <c r="C38" s="8" t="s">
        <v>54</v>
      </c>
      <c r="D38" s="8"/>
      <c r="E38" s="8"/>
      <c r="F38" s="8"/>
      <c r="G38" s="17">
        <v>3.5</v>
      </c>
      <c r="H38" s="8" t="s">
        <v>55</v>
      </c>
      <c r="I38" s="8"/>
      <c r="J38" s="8"/>
    </row>
    <row r="39" spans="1:10">
      <c r="A39" s="8"/>
      <c r="B39" s="8"/>
      <c r="C39" s="8" t="s">
        <v>56</v>
      </c>
      <c r="D39" s="8"/>
      <c r="E39" s="8"/>
      <c r="F39" s="8"/>
      <c r="G39" s="17">
        <v>0.5</v>
      </c>
      <c r="H39" s="8" t="s">
        <v>57</v>
      </c>
      <c r="I39" s="8"/>
      <c r="J39" s="8"/>
    </row>
    <row r="40" spans="1:10">
      <c r="A40" s="8"/>
      <c r="B40" s="8"/>
      <c r="C40" s="8" t="s">
        <v>58</v>
      </c>
      <c r="D40" s="8"/>
      <c r="E40" s="8"/>
      <c r="F40" s="8"/>
      <c r="G40" s="17">
        <v>0.25</v>
      </c>
      <c r="H40" s="8" t="s">
        <v>55</v>
      </c>
      <c r="I40" s="8"/>
      <c r="J40" s="8"/>
    </row>
    <row r="41" spans="1:10">
      <c r="A41" s="8"/>
      <c r="B41" s="8"/>
      <c r="C41" s="8" t="s">
        <v>59</v>
      </c>
      <c r="D41" s="8"/>
      <c r="E41" s="8"/>
      <c r="F41" s="8"/>
      <c r="G41" s="17">
        <v>7.5</v>
      </c>
      <c r="H41" s="8" t="s">
        <v>51</v>
      </c>
      <c r="I41" s="8"/>
      <c r="J41" s="8"/>
    </row>
    <row r="42" spans="1:10">
      <c r="A42" s="8"/>
      <c r="B42" s="8"/>
      <c r="C42" s="8"/>
      <c r="D42" s="8"/>
      <c r="E42" s="8"/>
      <c r="F42" s="8"/>
      <c r="G42" s="8"/>
      <c r="H42" s="8"/>
      <c r="I42" s="8"/>
      <c r="J42" s="8"/>
    </row>
    <row r="43" spans="1:10">
      <c r="A43" s="8"/>
      <c r="B43" s="8" t="s">
        <v>60</v>
      </c>
      <c r="C43" s="8"/>
      <c r="D43" s="8"/>
      <c r="E43" s="8"/>
      <c r="F43" s="8"/>
      <c r="G43" s="8"/>
      <c r="H43" s="8"/>
      <c r="I43" s="8"/>
      <c r="J43" s="8"/>
    </row>
    <row r="44" spans="1:10">
      <c r="A44" s="8"/>
      <c r="B44" s="8"/>
      <c r="C44" s="8" t="s">
        <v>61</v>
      </c>
      <c r="D44" s="8"/>
      <c r="E44" s="8"/>
      <c r="F44" s="8"/>
      <c r="G44" s="17">
        <v>0.115</v>
      </c>
      <c r="H44" s="8" t="s">
        <v>62</v>
      </c>
      <c r="I44" s="8"/>
      <c r="J44" s="8"/>
    </row>
    <row r="45" spans="1:10">
      <c r="A45" s="8"/>
      <c r="B45" s="8"/>
      <c r="C45" s="8" t="s">
        <v>63</v>
      </c>
      <c r="D45" s="8"/>
      <c r="E45" s="8"/>
      <c r="F45" s="8"/>
      <c r="G45" s="17">
        <v>0.55000000000000004</v>
      </c>
      <c r="H45" s="8" t="s">
        <v>62</v>
      </c>
      <c r="I45" s="8"/>
      <c r="J45" s="8"/>
    </row>
  </sheetData>
  <sheetProtection sheet="1" formatCells="0"/>
  <pageMargins left="0.7" right="0.61"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7" tint="0.79998168889431442"/>
  </sheetPr>
  <dimension ref="A1:J53"/>
  <sheetViews>
    <sheetView workbookViewId="0">
      <selection sqref="A1:J1"/>
    </sheetView>
  </sheetViews>
  <sheetFormatPr defaultRowHeight="15"/>
  <sheetData>
    <row r="1" spans="1:10">
      <c r="A1" s="224" t="s">
        <v>64</v>
      </c>
      <c r="B1" s="224"/>
      <c r="C1" s="224"/>
      <c r="D1" s="224"/>
      <c r="E1" s="224"/>
      <c r="F1" s="224"/>
      <c r="G1" s="224"/>
      <c r="H1" s="224"/>
      <c r="I1" s="224"/>
      <c r="J1" s="224"/>
    </row>
    <row r="2" spans="1:10" ht="15.75" thickBot="1">
      <c r="A2" s="18"/>
      <c r="B2" s="18"/>
      <c r="C2" s="18"/>
      <c r="D2" s="18"/>
      <c r="E2" s="18"/>
      <c r="F2" s="18"/>
      <c r="G2" s="18"/>
      <c r="H2" s="18"/>
      <c r="I2" s="18"/>
      <c r="J2" s="18"/>
    </row>
    <row r="3" spans="1:10">
      <c r="A3" s="19"/>
      <c r="B3" s="19"/>
      <c r="C3" s="19"/>
      <c r="D3" s="19"/>
      <c r="E3" s="19"/>
      <c r="F3" s="19" t="s">
        <v>65</v>
      </c>
      <c r="G3" s="19" t="s">
        <v>66</v>
      </c>
      <c r="H3" s="19" t="s">
        <v>67</v>
      </c>
      <c r="I3" s="19" t="s">
        <v>68</v>
      </c>
      <c r="J3" s="19" t="s">
        <v>69</v>
      </c>
    </row>
    <row r="4" spans="1:10" ht="15.75" thickBot="1">
      <c r="A4" s="20" t="s">
        <v>70</v>
      </c>
      <c r="B4" s="20" t="s">
        <v>71</v>
      </c>
      <c r="C4" s="20"/>
      <c r="D4" s="20"/>
      <c r="E4" s="20"/>
      <c r="F4" s="20" t="s">
        <v>72</v>
      </c>
      <c r="G4" s="20" t="s">
        <v>72</v>
      </c>
      <c r="H4" s="20" t="s">
        <v>72</v>
      </c>
      <c r="I4" s="20" t="s">
        <v>72</v>
      </c>
      <c r="J4" s="20" t="s">
        <v>72</v>
      </c>
    </row>
    <row r="5" spans="1:10">
      <c r="A5" s="18"/>
      <c r="B5" s="18"/>
      <c r="C5" s="18"/>
      <c r="D5" s="18"/>
      <c r="E5" s="18"/>
      <c r="F5" s="18" t="s">
        <v>73</v>
      </c>
      <c r="G5" s="18"/>
      <c r="H5" s="18"/>
      <c r="I5" s="18"/>
      <c r="J5" s="18"/>
    </row>
    <row r="6" spans="1:10">
      <c r="A6" s="18" t="s">
        <v>74</v>
      </c>
      <c r="B6" s="18"/>
      <c r="C6" s="18"/>
      <c r="D6" s="18"/>
      <c r="E6" s="18"/>
      <c r="F6" s="18"/>
      <c r="G6" s="18"/>
      <c r="H6" s="18"/>
      <c r="I6" s="18"/>
      <c r="J6" s="18"/>
    </row>
    <row r="7" spans="1:10">
      <c r="A7" s="18"/>
      <c r="B7" s="18" t="s">
        <v>75</v>
      </c>
      <c r="C7" s="18"/>
      <c r="D7" s="18"/>
      <c r="E7" s="18"/>
      <c r="F7" s="21">
        <v>0</v>
      </c>
      <c r="G7" s="21">
        <v>50</v>
      </c>
      <c r="H7" s="21">
        <v>189.88135384615384</v>
      </c>
      <c r="I7" s="21">
        <v>239.88135384615384</v>
      </c>
      <c r="J7" s="18" t="s">
        <v>76</v>
      </c>
    </row>
    <row r="8" spans="1:10">
      <c r="A8" s="22" t="s">
        <v>77</v>
      </c>
      <c r="B8" s="22"/>
      <c r="C8" s="22"/>
      <c r="D8" s="22"/>
      <c r="E8" s="22"/>
      <c r="F8" s="23">
        <v>0</v>
      </c>
      <c r="G8" s="23">
        <v>50</v>
      </c>
      <c r="H8" s="23">
        <v>189.88135384615384</v>
      </c>
      <c r="I8" s="23">
        <v>239.88135384615384</v>
      </c>
      <c r="J8" s="24" t="s">
        <v>76</v>
      </c>
    </row>
    <row r="9" spans="1:10">
      <c r="A9" s="18" t="s">
        <v>78</v>
      </c>
      <c r="B9" s="18"/>
      <c r="C9" s="18"/>
      <c r="D9" s="18"/>
      <c r="E9" s="18"/>
      <c r="F9" s="21"/>
      <c r="G9" s="21"/>
      <c r="H9" s="21"/>
      <c r="I9" s="21"/>
      <c r="J9" s="18"/>
    </row>
    <row r="10" spans="1:10">
      <c r="A10" s="18"/>
      <c r="B10" s="18" t="s">
        <v>79</v>
      </c>
      <c r="C10" s="18"/>
      <c r="D10" s="18"/>
      <c r="E10" s="18"/>
      <c r="F10" s="21">
        <v>0</v>
      </c>
      <c r="G10" s="21">
        <v>6</v>
      </c>
      <c r="H10" s="21">
        <v>0</v>
      </c>
      <c r="I10" s="21">
        <v>6</v>
      </c>
      <c r="J10" s="18" t="s">
        <v>76</v>
      </c>
    </row>
    <row r="11" spans="1:10">
      <c r="A11" s="18"/>
      <c r="B11" s="18" t="s">
        <v>80</v>
      </c>
      <c r="C11" s="18"/>
      <c r="D11" s="18" t="s">
        <v>81</v>
      </c>
      <c r="E11" s="18"/>
      <c r="F11" s="21">
        <v>0</v>
      </c>
      <c r="G11" s="21">
        <v>10</v>
      </c>
      <c r="H11" s="21">
        <v>3.9558615384615381</v>
      </c>
      <c r="I11" s="21">
        <v>13.955861538461537</v>
      </c>
      <c r="J11" s="18" t="s">
        <v>76</v>
      </c>
    </row>
    <row r="12" spans="1:10">
      <c r="A12" s="18"/>
      <c r="B12" s="18" t="s">
        <v>82</v>
      </c>
      <c r="C12" s="18"/>
      <c r="D12" s="18"/>
      <c r="E12" s="18"/>
      <c r="F12" s="21">
        <v>0</v>
      </c>
      <c r="G12" s="21">
        <v>2</v>
      </c>
      <c r="H12" s="21">
        <v>3.9558615384615381</v>
      </c>
      <c r="I12" s="21">
        <v>5.9558615384615381</v>
      </c>
      <c r="J12" s="18" t="s">
        <v>76</v>
      </c>
    </row>
    <row r="13" spans="1:10">
      <c r="A13" s="22" t="s">
        <v>83</v>
      </c>
      <c r="B13" s="22"/>
      <c r="C13" s="22"/>
      <c r="D13" s="22"/>
      <c r="E13" s="22"/>
      <c r="F13" s="23">
        <v>0</v>
      </c>
      <c r="G13" s="23">
        <v>18</v>
      </c>
      <c r="H13" s="23">
        <v>7.9117230769230762</v>
      </c>
      <c r="I13" s="23">
        <v>25.911723076923074</v>
      </c>
      <c r="J13" s="24" t="s">
        <v>76</v>
      </c>
    </row>
    <row r="14" spans="1:10">
      <c r="A14" s="18" t="s">
        <v>84</v>
      </c>
      <c r="B14" s="18"/>
      <c r="C14" s="18"/>
      <c r="D14" s="18"/>
      <c r="E14" s="18"/>
      <c r="F14" s="21"/>
      <c r="G14" s="21"/>
      <c r="H14" s="21"/>
      <c r="I14" s="21"/>
      <c r="J14" s="18"/>
    </row>
    <row r="15" spans="1:10">
      <c r="A15" s="18" t="s">
        <v>81</v>
      </c>
      <c r="B15" s="18" t="s">
        <v>79</v>
      </c>
      <c r="C15" s="18"/>
      <c r="D15" s="18"/>
      <c r="E15" s="18"/>
      <c r="F15" s="21">
        <v>0</v>
      </c>
      <c r="G15" s="21">
        <v>6</v>
      </c>
      <c r="H15" s="21">
        <v>0</v>
      </c>
      <c r="I15" s="21">
        <v>6</v>
      </c>
      <c r="J15" s="18" t="s">
        <v>76</v>
      </c>
    </row>
    <row r="16" spans="1:10">
      <c r="A16" s="18"/>
      <c r="B16" s="18" t="s">
        <v>85</v>
      </c>
      <c r="C16" s="18"/>
      <c r="D16" s="18"/>
      <c r="E16" s="18"/>
      <c r="F16" s="21">
        <v>0</v>
      </c>
      <c r="G16" s="21">
        <v>0</v>
      </c>
      <c r="H16" s="21">
        <v>189.88135384615384</v>
      </c>
      <c r="I16" s="21">
        <v>189.88135384615384</v>
      </c>
      <c r="J16" s="18" t="s">
        <v>76</v>
      </c>
    </row>
    <row r="17" spans="1:10">
      <c r="A17" s="18"/>
      <c r="B17" s="18" t="s">
        <v>86</v>
      </c>
      <c r="C17" s="18"/>
      <c r="D17" s="18" t="s">
        <v>81</v>
      </c>
      <c r="E17" s="18"/>
      <c r="F17" s="21">
        <v>9.4529021593013347</v>
      </c>
      <c r="G17" s="21">
        <v>0</v>
      </c>
      <c r="H17" s="21">
        <v>10.443474461538461</v>
      </c>
      <c r="I17" s="21">
        <v>19.896376620839796</v>
      </c>
      <c r="J17" s="18" t="s">
        <v>76</v>
      </c>
    </row>
    <row r="18" spans="1:10">
      <c r="A18" s="18"/>
      <c r="B18" s="18" t="s">
        <v>87</v>
      </c>
      <c r="C18" s="18"/>
      <c r="D18" s="18" t="s">
        <v>81</v>
      </c>
      <c r="E18" s="18"/>
      <c r="F18" s="21">
        <v>5.4391044129840012</v>
      </c>
      <c r="G18" s="21">
        <v>0</v>
      </c>
      <c r="H18" s="21">
        <v>5.2217372307692305</v>
      </c>
      <c r="I18" s="21">
        <v>10.660841643753232</v>
      </c>
      <c r="J18" s="18" t="s">
        <v>76</v>
      </c>
    </row>
    <row r="19" spans="1:10">
      <c r="A19" s="18"/>
      <c r="B19" s="18" t="s">
        <v>88</v>
      </c>
      <c r="C19" s="18"/>
      <c r="D19" s="18" t="s">
        <v>81</v>
      </c>
      <c r="E19" s="18"/>
      <c r="F19" s="21">
        <v>2.6458770628079997</v>
      </c>
      <c r="G19" s="21">
        <v>14</v>
      </c>
      <c r="H19" s="21">
        <v>3.3229236923076919</v>
      </c>
      <c r="I19" s="21">
        <v>19.968800755115694</v>
      </c>
      <c r="J19" s="18" t="s">
        <v>76</v>
      </c>
    </row>
    <row r="20" spans="1:10">
      <c r="A20" s="18"/>
      <c r="B20" s="18" t="s">
        <v>89</v>
      </c>
      <c r="C20" s="18"/>
      <c r="D20" s="18" t="s">
        <v>81</v>
      </c>
      <c r="E20" s="18"/>
      <c r="F20" s="21">
        <v>2.6458770628079997</v>
      </c>
      <c r="G20" s="21">
        <v>0</v>
      </c>
      <c r="H20" s="21">
        <v>3.3229236923076919</v>
      </c>
      <c r="I20" s="21">
        <v>5.9688007551156916</v>
      </c>
      <c r="J20" s="18" t="s">
        <v>76</v>
      </c>
    </row>
    <row r="21" spans="1:10">
      <c r="A21" s="18"/>
      <c r="B21" s="18"/>
      <c r="C21" s="18" t="s">
        <v>90</v>
      </c>
      <c r="D21" s="18"/>
      <c r="E21" s="18"/>
      <c r="F21" s="21">
        <v>0</v>
      </c>
      <c r="G21" s="21">
        <v>6</v>
      </c>
      <c r="H21" s="21">
        <v>0</v>
      </c>
      <c r="I21" s="21">
        <v>6</v>
      </c>
      <c r="J21" s="18" t="s">
        <v>76</v>
      </c>
    </row>
    <row r="22" spans="1:10">
      <c r="A22" s="18"/>
      <c r="B22" s="18"/>
      <c r="C22" s="18" t="s">
        <v>91</v>
      </c>
      <c r="D22" s="18"/>
      <c r="E22" s="18"/>
      <c r="F22" s="21">
        <v>0</v>
      </c>
      <c r="G22" s="21">
        <v>10</v>
      </c>
      <c r="H22" s="21">
        <v>0</v>
      </c>
      <c r="I22" s="21">
        <v>10</v>
      </c>
      <c r="J22" s="18" t="s">
        <v>76</v>
      </c>
    </row>
    <row r="23" spans="1:10">
      <c r="A23" s="22" t="s">
        <v>92</v>
      </c>
      <c r="B23" s="22"/>
      <c r="C23" s="22"/>
      <c r="D23" s="22"/>
      <c r="E23" s="22"/>
      <c r="F23" s="23">
        <v>20.183760697901338</v>
      </c>
      <c r="G23" s="23">
        <v>36</v>
      </c>
      <c r="H23" s="23">
        <v>212.19241292307692</v>
      </c>
      <c r="I23" s="23">
        <v>268.37617362097825</v>
      </c>
      <c r="J23" s="18" t="s">
        <v>76</v>
      </c>
    </row>
    <row r="24" spans="1:10">
      <c r="A24" s="18" t="s">
        <v>93</v>
      </c>
      <c r="B24" s="18"/>
      <c r="C24" s="18"/>
      <c r="D24" s="18"/>
      <c r="E24" s="18"/>
      <c r="F24" s="21"/>
      <c r="G24" s="21"/>
      <c r="H24" s="21"/>
      <c r="I24" s="21"/>
      <c r="J24" s="18"/>
    </row>
    <row r="25" spans="1:10">
      <c r="A25" s="18" t="s">
        <v>81</v>
      </c>
      <c r="B25" s="18" t="s">
        <v>79</v>
      </c>
      <c r="C25" s="18"/>
      <c r="D25" s="18"/>
      <c r="E25" s="18"/>
      <c r="F25" s="21">
        <v>0</v>
      </c>
      <c r="G25" s="21">
        <v>24</v>
      </c>
      <c r="H25" s="21">
        <v>0</v>
      </c>
      <c r="I25" s="21">
        <v>24</v>
      </c>
      <c r="J25" s="18" t="s">
        <v>76</v>
      </c>
    </row>
    <row r="26" spans="1:10">
      <c r="A26" s="18"/>
      <c r="B26" s="18" t="s">
        <v>94</v>
      </c>
      <c r="C26" s="18"/>
      <c r="D26" s="18" t="s">
        <v>81</v>
      </c>
      <c r="E26" s="18"/>
      <c r="F26" s="21">
        <v>10.3292455386</v>
      </c>
      <c r="G26" s="21">
        <v>0</v>
      </c>
      <c r="H26" s="21">
        <v>11.867584615384615</v>
      </c>
      <c r="I26" s="21">
        <v>22.196830153984614</v>
      </c>
      <c r="J26" s="18" t="s">
        <v>76</v>
      </c>
    </row>
    <row r="27" spans="1:10">
      <c r="A27" s="22" t="s">
        <v>95</v>
      </c>
      <c r="B27" s="22"/>
      <c r="C27" s="22"/>
      <c r="D27" s="22"/>
      <c r="E27" s="22"/>
      <c r="F27" s="23">
        <v>10.3292455386</v>
      </c>
      <c r="G27" s="23">
        <v>24</v>
      </c>
      <c r="H27" s="23">
        <v>11.867584615384615</v>
      </c>
      <c r="I27" s="23">
        <v>46.196830153984614</v>
      </c>
      <c r="J27" s="18" t="s">
        <v>76</v>
      </c>
    </row>
    <row r="28" spans="1:10">
      <c r="A28" s="18" t="s">
        <v>96</v>
      </c>
      <c r="B28" s="18"/>
      <c r="C28" s="18"/>
      <c r="D28" s="18"/>
      <c r="E28" s="18"/>
      <c r="F28" s="21"/>
      <c r="G28" s="21"/>
      <c r="H28" s="21"/>
      <c r="I28" s="21"/>
      <c r="J28" s="18"/>
    </row>
    <row r="29" spans="1:10">
      <c r="A29" s="18" t="s">
        <v>81</v>
      </c>
      <c r="B29" s="18" t="s">
        <v>79</v>
      </c>
      <c r="C29" s="18"/>
      <c r="D29" s="18"/>
      <c r="E29" s="18"/>
      <c r="F29" s="21">
        <v>0</v>
      </c>
      <c r="G29" s="21">
        <v>6</v>
      </c>
      <c r="H29" s="21">
        <v>0</v>
      </c>
      <c r="I29" s="21">
        <v>6</v>
      </c>
      <c r="J29" s="18" t="s">
        <v>76</v>
      </c>
    </row>
    <row r="30" spans="1:10">
      <c r="A30" s="22" t="s">
        <v>97</v>
      </c>
      <c r="B30" s="22"/>
      <c r="C30" s="22"/>
      <c r="D30" s="22"/>
      <c r="E30" s="22"/>
      <c r="F30" s="23">
        <v>0</v>
      </c>
      <c r="G30" s="23">
        <v>6</v>
      </c>
      <c r="H30" s="23">
        <v>0</v>
      </c>
      <c r="I30" s="23">
        <v>6</v>
      </c>
      <c r="J30" s="18" t="s">
        <v>76</v>
      </c>
    </row>
    <row r="31" spans="1:10">
      <c r="A31" s="18" t="s">
        <v>98</v>
      </c>
      <c r="B31" s="18"/>
      <c r="C31" s="18"/>
      <c r="D31" s="18"/>
      <c r="E31" s="18"/>
      <c r="F31" s="21"/>
      <c r="G31" s="21"/>
      <c r="H31" s="21"/>
      <c r="I31" s="21"/>
      <c r="J31" s="18"/>
    </row>
    <row r="32" spans="1:10">
      <c r="A32" s="18" t="s">
        <v>81</v>
      </c>
      <c r="B32" s="18" t="s">
        <v>79</v>
      </c>
      <c r="C32" s="18"/>
      <c r="D32" s="18"/>
      <c r="E32" s="18"/>
      <c r="F32" s="21">
        <v>0</v>
      </c>
      <c r="G32" s="21">
        <v>6</v>
      </c>
      <c r="H32" s="21">
        <v>0</v>
      </c>
      <c r="I32" s="21">
        <v>6</v>
      </c>
      <c r="J32" s="18" t="s">
        <v>76</v>
      </c>
    </row>
    <row r="33" spans="1:10">
      <c r="A33" s="22" t="s">
        <v>99</v>
      </c>
      <c r="B33" s="22"/>
      <c r="C33" s="22"/>
      <c r="D33" s="22"/>
      <c r="E33" s="22"/>
      <c r="F33" s="23">
        <v>0</v>
      </c>
      <c r="G33" s="23">
        <v>6</v>
      </c>
      <c r="H33" s="23">
        <v>0</v>
      </c>
      <c r="I33" s="23">
        <v>6</v>
      </c>
      <c r="J33" s="18" t="s">
        <v>76</v>
      </c>
    </row>
    <row r="34" spans="1:10">
      <c r="A34" s="18" t="s">
        <v>100</v>
      </c>
      <c r="B34" s="18"/>
      <c r="C34" s="18"/>
      <c r="D34" s="18"/>
      <c r="E34" s="18"/>
      <c r="F34" s="21"/>
      <c r="G34" s="21"/>
      <c r="H34" s="21"/>
      <c r="I34" s="21"/>
      <c r="J34" s="18"/>
    </row>
    <row r="35" spans="1:10">
      <c r="A35" s="18" t="s">
        <v>81</v>
      </c>
      <c r="B35" s="18" t="s">
        <v>79</v>
      </c>
      <c r="C35" s="18"/>
      <c r="D35" s="18"/>
      <c r="E35" s="18"/>
      <c r="F35" s="21">
        <v>0</v>
      </c>
      <c r="G35" s="21">
        <v>6</v>
      </c>
      <c r="H35" s="21">
        <v>0</v>
      </c>
      <c r="I35" s="21">
        <v>6</v>
      </c>
      <c r="J35" s="18" t="s">
        <v>76</v>
      </c>
    </row>
    <row r="36" spans="1:10">
      <c r="A36" s="18"/>
      <c r="B36" s="18" t="s">
        <v>101</v>
      </c>
      <c r="C36" s="18"/>
      <c r="D36" s="18"/>
      <c r="E36" s="18"/>
      <c r="F36" s="21">
        <v>0</v>
      </c>
      <c r="G36" s="21">
        <v>1502.82</v>
      </c>
      <c r="H36" s="21">
        <v>1.977930769230769</v>
      </c>
      <c r="I36" s="21">
        <v>1504.7979307692308</v>
      </c>
      <c r="J36" s="18" t="s">
        <v>76</v>
      </c>
    </row>
    <row r="37" spans="1:10">
      <c r="A37" s="18"/>
      <c r="B37" s="18" t="s">
        <v>102</v>
      </c>
      <c r="C37" s="18"/>
      <c r="D37" s="18"/>
      <c r="E37" s="18"/>
      <c r="F37" s="21">
        <v>0</v>
      </c>
      <c r="G37" s="21">
        <v>1660</v>
      </c>
      <c r="H37" s="21">
        <v>79.117230769230758</v>
      </c>
      <c r="I37" s="21">
        <v>1739.1172307692307</v>
      </c>
      <c r="J37" s="18" t="s">
        <v>76</v>
      </c>
    </row>
    <row r="38" spans="1:10">
      <c r="A38" s="22" t="s">
        <v>103</v>
      </c>
      <c r="B38" s="22"/>
      <c r="C38" s="22"/>
      <c r="D38" s="22"/>
      <c r="E38" s="22"/>
      <c r="F38" s="23">
        <v>0</v>
      </c>
      <c r="G38" s="23">
        <v>3168.8199999999997</v>
      </c>
      <c r="H38" s="23">
        <v>81.095161538461525</v>
      </c>
      <c r="I38" s="23">
        <v>3249.9151615384617</v>
      </c>
      <c r="J38" s="18" t="s">
        <v>76</v>
      </c>
    </row>
    <row r="39" spans="1:10">
      <c r="A39" s="18" t="s">
        <v>104</v>
      </c>
      <c r="B39" s="18"/>
      <c r="C39" s="18"/>
      <c r="D39" s="18"/>
      <c r="E39" s="18"/>
      <c r="F39" s="21"/>
      <c r="G39" s="21"/>
      <c r="H39" s="21"/>
      <c r="I39" s="21"/>
      <c r="J39" s="18"/>
    </row>
    <row r="40" spans="1:10">
      <c r="A40" s="18"/>
      <c r="B40" s="18" t="s">
        <v>105</v>
      </c>
      <c r="C40" s="18"/>
      <c r="D40" s="18"/>
      <c r="E40" s="18"/>
      <c r="F40" s="21">
        <v>0</v>
      </c>
      <c r="G40" s="21">
        <v>16</v>
      </c>
      <c r="H40" s="21">
        <v>0</v>
      </c>
      <c r="I40" s="21">
        <v>16</v>
      </c>
      <c r="J40" s="18" t="s">
        <v>76</v>
      </c>
    </row>
    <row r="41" spans="1:10">
      <c r="A41" s="18"/>
      <c r="B41" s="18" t="s">
        <v>106</v>
      </c>
      <c r="C41" s="18"/>
      <c r="D41" s="18"/>
      <c r="E41" s="18"/>
      <c r="F41" s="21">
        <v>0</v>
      </c>
      <c r="G41" s="21">
        <v>0</v>
      </c>
      <c r="H41" s="21">
        <v>0</v>
      </c>
      <c r="I41" s="21">
        <v>0</v>
      </c>
      <c r="J41" s="18" t="s">
        <v>76</v>
      </c>
    </row>
    <row r="42" spans="1:10">
      <c r="A42" s="18"/>
      <c r="B42" s="18" t="s">
        <v>107</v>
      </c>
      <c r="C42" s="18"/>
      <c r="D42" s="18"/>
      <c r="E42" s="18"/>
      <c r="F42" s="21">
        <v>0</v>
      </c>
      <c r="G42" s="21">
        <v>100</v>
      </c>
      <c r="H42" s="21">
        <v>0</v>
      </c>
      <c r="I42" s="21">
        <v>100</v>
      </c>
      <c r="J42" s="18" t="s">
        <v>76</v>
      </c>
    </row>
    <row r="43" spans="1:10">
      <c r="A43" s="18"/>
      <c r="B43" s="18" t="s">
        <v>108</v>
      </c>
      <c r="C43" s="18"/>
      <c r="D43" s="18"/>
      <c r="E43" s="18"/>
      <c r="F43" s="21">
        <v>0</v>
      </c>
      <c r="G43" s="21">
        <v>30</v>
      </c>
      <c r="H43" s="21">
        <v>0</v>
      </c>
      <c r="I43" s="21">
        <v>30</v>
      </c>
      <c r="J43" s="18" t="s">
        <v>76</v>
      </c>
    </row>
    <row r="44" spans="1:10">
      <c r="A44" s="18"/>
      <c r="B44" s="18" t="s">
        <v>109</v>
      </c>
      <c r="C44" s="18"/>
      <c r="D44" s="18"/>
      <c r="E44" s="18"/>
      <c r="F44" s="21">
        <v>0</v>
      </c>
      <c r="G44" s="21">
        <v>22.5</v>
      </c>
      <c r="H44" s="21">
        <v>0</v>
      </c>
      <c r="I44" s="21">
        <v>22.5</v>
      </c>
      <c r="J44" s="18" t="s">
        <v>76</v>
      </c>
    </row>
    <row r="45" spans="1:10">
      <c r="A45" s="18"/>
      <c r="B45" s="18" t="s">
        <v>110</v>
      </c>
      <c r="C45" s="18"/>
      <c r="D45" s="18"/>
      <c r="E45" s="18"/>
      <c r="F45" s="21">
        <v>0</v>
      </c>
      <c r="G45" s="21">
        <v>0</v>
      </c>
      <c r="H45" s="21">
        <v>0</v>
      </c>
      <c r="I45" s="21">
        <v>0</v>
      </c>
      <c r="J45" s="18" t="s">
        <v>76</v>
      </c>
    </row>
    <row r="46" spans="1:10">
      <c r="A46" s="22" t="s">
        <v>111</v>
      </c>
      <c r="B46" s="22"/>
      <c r="C46" s="22"/>
      <c r="D46" s="22"/>
      <c r="E46" s="22"/>
      <c r="F46" s="23">
        <v>0</v>
      </c>
      <c r="G46" s="23">
        <v>168.5</v>
      </c>
      <c r="H46" s="23">
        <v>0</v>
      </c>
      <c r="I46" s="23">
        <v>168.5</v>
      </c>
      <c r="J46" s="18" t="s">
        <v>76</v>
      </c>
    </row>
    <row r="47" spans="1:10">
      <c r="A47" s="18" t="s">
        <v>112</v>
      </c>
      <c r="B47" s="18"/>
      <c r="C47" s="18"/>
      <c r="D47" s="18"/>
      <c r="E47" s="18"/>
      <c r="F47" s="21"/>
      <c r="G47" s="21"/>
      <c r="H47" s="21"/>
      <c r="I47" s="21"/>
      <c r="J47" s="18"/>
    </row>
    <row r="48" spans="1:10">
      <c r="A48" s="18" t="s">
        <v>81</v>
      </c>
      <c r="B48" s="18" t="s">
        <v>113</v>
      </c>
      <c r="C48" s="18"/>
      <c r="D48" s="18"/>
      <c r="E48" s="18"/>
      <c r="F48" s="21">
        <v>21.035755053333332</v>
      </c>
      <c r="G48" s="21">
        <v>0</v>
      </c>
      <c r="H48" s="21">
        <v>18.988135384615383</v>
      </c>
      <c r="I48" s="21">
        <v>40.023890437948715</v>
      </c>
      <c r="J48" s="18" t="s">
        <v>76</v>
      </c>
    </row>
    <row r="49" spans="1:10">
      <c r="A49" s="18"/>
      <c r="B49" s="18" t="s">
        <v>114</v>
      </c>
      <c r="C49" s="18"/>
      <c r="D49" s="18"/>
      <c r="E49" s="18"/>
      <c r="F49" s="21">
        <v>0</v>
      </c>
      <c r="G49" s="21">
        <v>357.8</v>
      </c>
      <c r="H49" s="21">
        <v>0</v>
      </c>
      <c r="I49" s="21">
        <v>357.8</v>
      </c>
      <c r="J49" s="18" t="s">
        <v>76</v>
      </c>
    </row>
    <row r="50" spans="1:10">
      <c r="A50" s="22" t="s">
        <v>115</v>
      </c>
      <c r="B50" s="22"/>
      <c r="C50" s="22"/>
      <c r="D50" s="22"/>
      <c r="E50" s="22"/>
      <c r="F50" s="23">
        <v>21.035755053333332</v>
      </c>
      <c r="G50" s="23">
        <v>357.8</v>
      </c>
      <c r="H50" s="23">
        <v>18.988135384615383</v>
      </c>
      <c r="I50" s="23">
        <v>397.82389043794871</v>
      </c>
      <c r="J50" s="18" t="s">
        <v>76</v>
      </c>
    </row>
    <row r="51" spans="1:10">
      <c r="A51" s="18"/>
      <c r="B51" s="18"/>
      <c r="C51" s="18"/>
      <c r="D51" s="18"/>
      <c r="E51" s="18"/>
      <c r="F51" s="21"/>
      <c r="G51" s="21"/>
      <c r="H51" s="21"/>
      <c r="I51" s="21"/>
      <c r="J51" s="18"/>
    </row>
    <row r="52" spans="1:10">
      <c r="A52" s="23" t="s">
        <v>116</v>
      </c>
      <c r="B52" s="23"/>
      <c r="C52" s="23"/>
      <c r="D52" s="23"/>
      <c r="E52" s="23"/>
      <c r="F52" s="23">
        <v>51.548761289834673</v>
      </c>
      <c r="G52" s="23">
        <v>3835.12</v>
      </c>
      <c r="H52" s="23">
        <v>521.93637138461531</v>
      </c>
      <c r="I52" s="23">
        <v>4408.60513267445</v>
      </c>
      <c r="J52" s="18" t="s">
        <v>76</v>
      </c>
    </row>
    <row r="53" spans="1:10" ht="15.75" thickBot="1">
      <c r="A53" s="20"/>
      <c r="B53" s="20"/>
      <c r="C53" s="20"/>
      <c r="D53" s="20"/>
      <c r="E53" s="20"/>
      <c r="F53" s="20"/>
      <c r="G53" s="20"/>
      <c r="H53" s="20"/>
      <c r="I53" s="20"/>
      <c r="J53" s="20"/>
    </row>
  </sheetData>
  <sheetProtection sheet="1" formatCells="0"/>
  <mergeCells count="1">
    <mergeCell ref="A1:J1"/>
  </mergeCells>
  <pageMargins left="0.41" right="0.33"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theme="7" tint="0.79998168889431442"/>
  </sheetPr>
  <dimension ref="A1:J93"/>
  <sheetViews>
    <sheetView zoomScaleNormal="100" workbookViewId="0">
      <selection sqref="A1:J1"/>
    </sheetView>
  </sheetViews>
  <sheetFormatPr defaultRowHeight="15"/>
  <sheetData>
    <row r="1" spans="1:10">
      <c r="A1" s="224" t="s">
        <v>117</v>
      </c>
      <c r="B1" s="224"/>
      <c r="C1" s="224"/>
      <c r="D1" s="224"/>
      <c r="E1" s="224"/>
      <c r="F1" s="224"/>
      <c r="G1" s="224"/>
      <c r="H1" s="224"/>
      <c r="I1" s="224"/>
      <c r="J1" s="224"/>
    </row>
    <row r="2" spans="1:10" ht="9.9499999999999993" customHeight="1" thickBot="1">
      <c r="A2" s="18"/>
      <c r="B2" s="18"/>
      <c r="C2" s="18"/>
      <c r="D2" s="18"/>
      <c r="E2" s="18"/>
      <c r="F2" s="18"/>
      <c r="G2" s="18"/>
      <c r="H2" s="18"/>
      <c r="I2" s="18"/>
      <c r="J2" s="18"/>
    </row>
    <row r="3" spans="1:10" ht="14.45" customHeight="1">
      <c r="A3" s="19"/>
      <c r="B3" s="19"/>
      <c r="C3" s="19"/>
      <c r="D3" s="19"/>
      <c r="E3" s="19"/>
      <c r="F3" s="25" t="s">
        <v>65</v>
      </c>
      <c r="G3" s="25" t="s">
        <v>66</v>
      </c>
      <c r="H3" s="25" t="s">
        <v>67</v>
      </c>
      <c r="I3" s="25" t="s">
        <v>68</v>
      </c>
      <c r="J3" s="25" t="s">
        <v>69</v>
      </c>
    </row>
    <row r="4" spans="1:10" ht="14.45" customHeight="1" thickBot="1">
      <c r="A4" s="20" t="s">
        <v>70</v>
      </c>
      <c r="B4" s="20" t="s">
        <v>71</v>
      </c>
      <c r="C4" s="20"/>
      <c r="D4" s="20"/>
      <c r="E4" s="20"/>
      <c r="F4" s="26" t="s">
        <v>72</v>
      </c>
      <c r="G4" s="26" t="s">
        <v>72</v>
      </c>
      <c r="H4" s="26" t="s">
        <v>72</v>
      </c>
      <c r="I4" s="26" t="s">
        <v>72</v>
      </c>
      <c r="J4" s="26" t="s">
        <v>72</v>
      </c>
    </row>
    <row r="5" spans="1:10" ht="14.45" customHeight="1">
      <c r="A5" s="18"/>
      <c r="B5" s="18"/>
      <c r="C5" s="18"/>
      <c r="D5" s="18"/>
      <c r="E5" s="18"/>
      <c r="F5" s="18" t="s">
        <v>73</v>
      </c>
      <c r="G5" s="18"/>
      <c r="H5" s="18"/>
      <c r="I5" s="18"/>
      <c r="J5" s="18"/>
    </row>
    <row r="6" spans="1:10" ht="14.45" customHeight="1">
      <c r="A6" s="18" t="s">
        <v>118</v>
      </c>
      <c r="B6" s="18"/>
      <c r="C6" s="18"/>
      <c r="D6" s="18"/>
      <c r="E6" s="18"/>
      <c r="F6" s="18"/>
      <c r="G6" s="18"/>
      <c r="H6" s="18"/>
      <c r="I6" s="18"/>
      <c r="J6" s="18"/>
    </row>
    <row r="7" spans="1:10" ht="14.45" customHeight="1">
      <c r="A7" s="18"/>
      <c r="B7" s="18" t="s">
        <v>79</v>
      </c>
      <c r="C7" s="18"/>
      <c r="D7" s="18"/>
      <c r="E7" s="18"/>
      <c r="F7" s="21">
        <v>0</v>
      </c>
      <c r="G7" s="21">
        <v>6</v>
      </c>
      <c r="H7" s="21">
        <v>0</v>
      </c>
      <c r="I7" s="21">
        <v>6</v>
      </c>
      <c r="J7" s="18" t="s">
        <v>119</v>
      </c>
    </row>
    <row r="8" spans="1:10" ht="14.45" customHeight="1">
      <c r="A8" s="23" t="s">
        <v>120</v>
      </c>
      <c r="B8" s="23"/>
      <c r="C8" s="23"/>
      <c r="D8" s="23"/>
      <c r="E8" s="23"/>
      <c r="F8" s="23">
        <v>0</v>
      </c>
      <c r="G8" s="23">
        <v>6</v>
      </c>
      <c r="H8" s="23">
        <v>0</v>
      </c>
      <c r="I8" s="23">
        <v>6</v>
      </c>
      <c r="J8" s="18" t="s">
        <v>119</v>
      </c>
    </row>
    <row r="9" spans="1:10" ht="14.45" customHeight="1">
      <c r="A9" s="18" t="s">
        <v>74</v>
      </c>
      <c r="B9" s="18"/>
      <c r="C9" s="18"/>
      <c r="D9" s="18"/>
      <c r="E9" s="18"/>
      <c r="F9" s="21"/>
      <c r="G9" s="21"/>
      <c r="H9" s="21"/>
      <c r="I9" s="21"/>
      <c r="J9" s="18"/>
    </row>
    <row r="10" spans="1:10" ht="14.45" customHeight="1">
      <c r="A10" s="18"/>
      <c r="B10" s="18" t="s">
        <v>79</v>
      </c>
      <c r="C10" s="18"/>
      <c r="D10" s="18"/>
      <c r="E10" s="18"/>
      <c r="F10" s="21">
        <v>0</v>
      </c>
      <c r="G10" s="21">
        <v>6</v>
      </c>
      <c r="H10" s="21">
        <v>0</v>
      </c>
      <c r="I10" s="21">
        <v>6</v>
      </c>
      <c r="J10" s="18" t="s">
        <v>119</v>
      </c>
    </row>
    <row r="11" spans="1:10" ht="14.45" customHeight="1">
      <c r="A11" s="18"/>
      <c r="B11" s="18" t="s">
        <v>121</v>
      </c>
      <c r="C11" s="18"/>
      <c r="D11" s="18"/>
      <c r="E11" s="18"/>
      <c r="F11" s="21">
        <v>0</v>
      </c>
      <c r="G11" s="21">
        <v>50</v>
      </c>
      <c r="H11" s="21">
        <v>189.88135384615384</v>
      </c>
      <c r="I11" s="21">
        <v>239.88135384615384</v>
      </c>
      <c r="J11" s="18" t="s">
        <v>119</v>
      </c>
    </row>
    <row r="12" spans="1:10" ht="14.45" customHeight="1">
      <c r="A12" s="18"/>
      <c r="B12" s="18" t="s">
        <v>122</v>
      </c>
      <c r="C12" s="18"/>
      <c r="D12" s="18"/>
      <c r="E12" s="18"/>
      <c r="F12" s="21">
        <v>0</v>
      </c>
      <c r="G12" s="21">
        <v>10.199999999999999</v>
      </c>
      <c r="H12" s="21">
        <v>39.558615384615379</v>
      </c>
      <c r="I12" s="21">
        <v>49.758615384615382</v>
      </c>
      <c r="J12" s="18" t="s">
        <v>119</v>
      </c>
    </row>
    <row r="13" spans="1:10" ht="14.45" customHeight="1">
      <c r="A13" s="23" t="s">
        <v>77</v>
      </c>
      <c r="B13" s="23"/>
      <c r="C13" s="23"/>
      <c r="D13" s="23"/>
      <c r="E13" s="23"/>
      <c r="F13" s="23">
        <v>0</v>
      </c>
      <c r="G13" s="23">
        <v>66.2</v>
      </c>
      <c r="H13" s="23">
        <v>229.43996923076924</v>
      </c>
      <c r="I13" s="23">
        <v>295.63996923076922</v>
      </c>
      <c r="J13" s="18" t="s">
        <v>119</v>
      </c>
    </row>
    <row r="14" spans="1:10" ht="14.45" customHeight="1">
      <c r="A14" s="18" t="s">
        <v>123</v>
      </c>
      <c r="B14" s="18"/>
      <c r="C14" s="18"/>
      <c r="D14" s="18"/>
      <c r="E14" s="18"/>
      <c r="F14" s="21"/>
      <c r="G14" s="21"/>
      <c r="H14" s="21"/>
      <c r="I14" s="21"/>
      <c r="J14" s="18"/>
    </row>
    <row r="15" spans="1:10" ht="14.45" customHeight="1">
      <c r="A15" s="18"/>
      <c r="B15" s="18" t="s">
        <v>79</v>
      </c>
      <c r="C15" s="18"/>
      <c r="D15" s="18"/>
      <c r="E15" s="18"/>
      <c r="F15" s="21">
        <v>0</v>
      </c>
      <c r="G15" s="21">
        <v>6</v>
      </c>
      <c r="H15" s="21">
        <v>0</v>
      </c>
      <c r="I15" s="21">
        <v>6</v>
      </c>
      <c r="J15" s="18" t="s">
        <v>119</v>
      </c>
    </row>
    <row r="16" spans="1:10" ht="14.45" customHeight="1">
      <c r="A16" s="18"/>
      <c r="B16" s="18" t="s">
        <v>124</v>
      </c>
      <c r="C16" s="18"/>
      <c r="D16" s="18"/>
      <c r="E16" s="18"/>
      <c r="F16" s="21">
        <v>75.103895999999992</v>
      </c>
      <c r="G16" s="21">
        <v>0</v>
      </c>
      <c r="H16" s="21">
        <v>28.482203076923071</v>
      </c>
      <c r="I16" s="21">
        <v>103.58609907692306</v>
      </c>
      <c r="J16" s="18" t="s">
        <v>119</v>
      </c>
    </row>
    <row r="17" spans="1:10" ht="14.45" customHeight="1">
      <c r="A17" s="18"/>
      <c r="B17" s="18"/>
      <c r="C17" s="18" t="s">
        <v>125</v>
      </c>
      <c r="D17" s="18"/>
      <c r="E17" s="18"/>
      <c r="F17" s="21">
        <v>0</v>
      </c>
      <c r="G17" s="21">
        <v>144</v>
      </c>
      <c r="H17" s="21">
        <v>0</v>
      </c>
      <c r="I17" s="21">
        <v>144</v>
      </c>
      <c r="J17" s="18" t="s">
        <v>119</v>
      </c>
    </row>
    <row r="18" spans="1:10" ht="14.45" customHeight="1">
      <c r="A18" s="18"/>
      <c r="B18" s="18" t="s">
        <v>126</v>
      </c>
      <c r="C18" s="18"/>
      <c r="D18" s="18"/>
      <c r="E18" s="18"/>
      <c r="F18" s="21">
        <v>0</v>
      </c>
      <c r="G18" s="21">
        <v>44.16</v>
      </c>
      <c r="H18" s="21">
        <v>253.17513846153844</v>
      </c>
      <c r="I18" s="21">
        <v>297.33513846153846</v>
      </c>
      <c r="J18" s="18" t="s">
        <v>119</v>
      </c>
    </row>
    <row r="19" spans="1:10" ht="14.45" customHeight="1">
      <c r="A19" s="18"/>
      <c r="B19" s="18" t="s">
        <v>127</v>
      </c>
      <c r="C19" s="18"/>
      <c r="D19" s="18"/>
      <c r="E19" s="18"/>
      <c r="F19" s="21">
        <v>4.4519843468360003</v>
      </c>
      <c r="G19" s="21">
        <v>14</v>
      </c>
      <c r="H19" s="21">
        <v>79.117230769230758</v>
      </c>
      <c r="I19" s="21">
        <v>97.569215116066758</v>
      </c>
      <c r="J19" s="18" t="s">
        <v>119</v>
      </c>
    </row>
    <row r="20" spans="1:10" ht="14.45" customHeight="1">
      <c r="A20" s="23" t="s">
        <v>128</v>
      </c>
      <c r="B20" s="23"/>
      <c r="C20" s="23"/>
      <c r="D20" s="23"/>
      <c r="E20" s="23"/>
      <c r="F20" s="23">
        <v>79.555880346835991</v>
      </c>
      <c r="G20" s="23">
        <v>208.16</v>
      </c>
      <c r="H20" s="23">
        <v>360.77457230769232</v>
      </c>
      <c r="I20" s="23">
        <v>648.49045265452833</v>
      </c>
      <c r="J20" s="18" t="s">
        <v>119</v>
      </c>
    </row>
    <row r="21" spans="1:10" ht="14.45" customHeight="1">
      <c r="A21" s="18" t="s">
        <v>78</v>
      </c>
      <c r="B21" s="18"/>
      <c r="C21" s="18"/>
      <c r="D21" s="18"/>
      <c r="E21" s="18"/>
      <c r="F21" s="21"/>
      <c r="G21" s="21"/>
      <c r="H21" s="21"/>
      <c r="I21" s="21"/>
      <c r="J21" s="18"/>
    </row>
    <row r="22" spans="1:10" ht="14.45" customHeight="1">
      <c r="A22" s="18"/>
      <c r="B22" s="18" t="s">
        <v>79</v>
      </c>
      <c r="C22" s="18"/>
      <c r="D22" s="18"/>
      <c r="E22" s="18"/>
      <c r="F22" s="21">
        <v>0</v>
      </c>
      <c r="G22" s="21">
        <v>6</v>
      </c>
      <c r="H22" s="21">
        <v>0</v>
      </c>
      <c r="I22" s="21">
        <v>6</v>
      </c>
      <c r="J22" s="18" t="s">
        <v>119</v>
      </c>
    </row>
    <row r="23" spans="1:10" ht="14.45" customHeight="1">
      <c r="A23" s="18"/>
      <c r="B23" s="18" t="s">
        <v>129</v>
      </c>
      <c r="C23" s="18"/>
      <c r="D23" s="18"/>
      <c r="E23" s="18"/>
      <c r="F23" s="21">
        <v>0</v>
      </c>
      <c r="G23" s="21">
        <v>0</v>
      </c>
      <c r="H23" s="21">
        <v>15.823446153846152</v>
      </c>
      <c r="I23" s="21">
        <v>15.823446153846152</v>
      </c>
      <c r="J23" s="18" t="s">
        <v>119</v>
      </c>
    </row>
    <row r="24" spans="1:10" ht="14.45" customHeight="1">
      <c r="A24" s="18"/>
      <c r="B24" s="18" t="s">
        <v>130</v>
      </c>
      <c r="C24" s="18"/>
      <c r="D24" s="18"/>
      <c r="E24" s="18"/>
      <c r="F24" s="21">
        <v>0</v>
      </c>
      <c r="G24" s="21">
        <v>150.41999999999999</v>
      </c>
      <c r="H24" s="21">
        <v>55.382061538461535</v>
      </c>
      <c r="I24" s="21">
        <v>205.80206153846152</v>
      </c>
      <c r="J24" s="18" t="s">
        <v>119</v>
      </c>
    </row>
    <row r="25" spans="1:10" ht="14.45" customHeight="1">
      <c r="A25" s="18"/>
      <c r="B25" s="18" t="s">
        <v>131</v>
      </c>
      <c r="C25" s="18"/>
      <c r="D25" s="18"/>
      <c r="E25" s="18"/>
      <c r="F25" s="21">
        <v>0</v>
      </c>
      <c r="G25" s="21">
        <v>0</v>
      </c>
      <c r="H25" s="21">
        <v>39.558615384615379</v>
      </c>
      <c r="I25" s="21">
        <v>39.558615384615379</v>
      </c>
      <c r="J25" s="18" t="s">
        <v>119</v>
      </c>
    </row>
    <row r="26" spans="1:10" ht="14.45" customHeight="1">
      <c r="A26" s="18"/>
      <c r="B26" s="18" t="s">
        <v>132</v>
      </c>
      <c r="C26" s="18"/>
      <c r="D26" s="18"/>
      <c r="E26" s="18"/>
      <c r="F26" s="21">
        <v>0</v>
      </c>
      <c r="G26" s="21">
        <v>0</v>
      </c>
      <c r="H26" s="21">
        <v>791.17230769230764</v>
      </c>
      <c r="I26" s="21">
        <v>791.17230769230764</v>
      </c>
      <c r="J26" s="18" t="s">
        <v>119</v>
      </c>
    </row>
    <row r="27" spans="1:10" ht="14.45" customHeight="1">
      <c r="A27" s="18"/>
      <c r="B27" s="18" t="s">
        <v>133</v>
      </c>
      <c r="C27" s="18"/>
      <c r="D27" s="18"/>
      <c r="E27" s="18"/>
      <c r="F27" s="21">
        <v>13.161806344304001</v>
      </c>
      <c r="G27" s="21">
        <v>4.6000000000000005</v>
      </c>
      <c r="H27" s="21">
        <v>3.9558615384615381</v>
      </c>
      <c r="I27" s="21">
        <v>21.717667882765539</v>
      </c>
      <c r="J27" s="18" t="s">
        <v>119</v>
      </c>
    </row>
    <row r="28" spans="1:10" ht="14.45" customHeight="1">
      <c r="A28" s="18"/>
      <c r="B28" s="18" t="s">
        <v>134</v>
      </c>
      <c r="C28" s="18"/>
      <c r="D28" s="18"/>
      <c r="E28" s="18"/>
      <c r="F28" s="21">
        <v>4.1316982154400002</v>
      </c>
      <c r="G28" s="21">
        <v>0</v>
      </c>
      <c r="H28" s="21">
        <v>4.7470338461538457</v>
      </c>
      <c r="I28" s="21">
        <v>8.8787320615938459</v>
      </c>
      <c r="J28" s="18" t="s">
        <v>119</v>
      </c>
    </row>
    <row r="29" spans="1:10" ht="14.45" customHeight="1">
      <c r="A29" s="18"/>
      <c r="B29" s="18" t="s">
        <v>135</v>
      </c>
      <c r="C29" s="18"/>
      <c r="D29" s="18"/>
      <c r="E29" s="18"/>
      <c r="F29" s="21">
        <v>0</v>
      </c>
      <c r="G29" s="21">
        <v>0</v>
      </c>
      <c r="H29" s="21">
        <v>7.9117230769230762</v>
      </c>
      <c r="I29" s="21">
        <v>7.9117230769230762</v>
      </c>
      <c r="J29" s="18" t="s">
        <v>119</v>
      </c>
    </row>
    <row r="30" spans="1:10" ht="14.45" customHeight="1">
      <c r="A30" s="18"/>
      <c r="B30" s="18" t="s">
        <v>136</v>
      </c>
      <c r="C30" s="18"/>
      <c r="D30" s="18"/>
      <c r="E30" s="18"/>
      <c r="F30" s="21">
        <v>3.2586504569841681</v>
      </c>
      <c r="G30" s="21">
        <v>31.5</v>
      </c>
      <c r="H30" s="21">
        <v>3.9590262276923069</v>
      </c>
      <c r="I30" s="21">
        <v>38.717676684676476</v>
      </c>
      <c r="J30" s="18" t="s">
        <v>119</v>
      </c>
    </row>
    <row r="31" spans="1:10" ht="14.45" customHeight="1">
      <c r="A31" s="23" t="s">
        <v>83</v>
      </c>
      <c r="B31" s="23"/>
      <c r="C31" s="23"/>
      <c r="D31" s="23"/>
      <c r="E31" s="23"/>
      <c r="F31" s="23">
        <v>20.552155016728168</v>
      </c>
      <c r="G31" s="23">
        <v>192.51999999999998</v>
      </c>
      <c r="H31" s="23">
        <v>922.51007545846153</v>
      </c>
      <c r="I31" s="23">
        <v>1135.5822304751896</v>
      </c>
      <c r="J31" s="18" t="s">
        <v>119</v>
      </c>
    </row>
    <row r="32" spans="1:10" ht="14.45" customHeight="1">
      <c r="A32" s="18" t="s">
        <v>84</v>
      </c>
      <c r="B32" s="18"/>
      <c r="C32" s="18"/>
      <c r="D32" s="18"/>
      <c r="E32" s="18"/>
      <c r="F32" s="21"/>
      <c r="G32" s="21"/>
      <c r="H32" s="21"/>
      <c r="I32" s="21"/>
      <c r="J32" s="18"/>
    </row>
    <row r="33" spans="1:10" ht="14.45" customHeight="1">
      <c r="A33" s="18"/>
      <c r="B33" s="18" t="s">
        <v>79</v>
      </c>
      <c r="C33" s="18"/>
      <c r="D33" s="18"/>
      <c r="E33" s="18"/>
      <c r="F33" s="21">
        <v>0</v>
      </c>
      <c r="G33" s="21">
        <v>6</v>
      </c>
      <c r="H33" s="21">
        <v>0</v>
      </c>
      <c r="I33" s="21">
        <v>6</v>
      </c>
      <c r="J33" s="18" t="s">
        <v>119</v>
      </c>
    </row>
    <row r="34" spans="1:10" ht="14.45" customHeight="1">
      <c r="A34" s="18"/>
      <c r="B34" s="18" t="s">
        <v>137</v>
      </c>
      <c r="C34" s="18"/>
      <c r="D34" s="18"/>
      <c r="E34" s="18"/>
      <c r="F34" s="21">
        <v>0</v>
      </c>
      <c r="G34" s="21">
        <v>330</v>
      </c>
      <c r="H34" s="21">
        <v>0</v>
      </c>
      <c r="I34" s="21">
        <v>330</v>
      </c>
      <c r="J34" s="18" t="s">
        <v>119</v>
      </c>
    </row>
    <row r="35" spans="1:10" ht="14.45" customHeight="1">
      <c r="A35" s="18"/>
      <c r="B35" s="18" t="s">
        <v>134</v>
      </c>
      <c r="C35" s="18"/>
      <c r="D35" s="18"/>
      <c r="E35" s="18"/>
      <c r="F35" s="21">
        <v>4.1316982154400002</v>
      </c>
      <c r="G35" s="21">
        <v>0</v>
      </c>
      <c r="H35" s="21">
        <v>4.7470338461538457</v>
      </c>
      <c r="I35" s="21">
        <v>8.8787320615938459</v>
      </c>
      <c r="J35" s="18" t="s">
        <v>119</v>
      </c>
    </row>
    <row r="36" spans="1:10" ht="14.45" customHeight="1">
      <c r="A36" s="18"/>
      <c r="B36" s="18" t="s">
        <v>133</v>
      </c>
      <c r="C36" s="18"/>
      <c r="D36" s="18"/>
      <c r="E36" s="18"/>
      <c r="F36" s="21">
        <v>13.161806344304001</v>
      </c>
      <c r="G36" s="21">
        <v>4.6000000000000005</v>
      </c>
      <c r="H36" s="21">
        <v>3.9558615384615381</v>
      </c>
      <c r="I36" s="21">
        <v>21.717667882765539</v>
      </c>
      <c r="J36" s="18" t="s">
        <v>119</v>
      </c>
    </row>
    <row r="37" spans="1:10" ht="14.45" customHeight="1">
      <c r="A37" s="18"/>
      <c r="B37" s="18" t="s">
        <v>138</v>
      </c>
      <c r="C37" s="18"/>
      <c r="D37" s="18"/>
      <c r="E37" s="18"/>
      <c r="F37" s="21">
        <v>0.69333333333333325</v>
      </c>
      <c r="G37" s="21">
        <v>0</v>
      </c>
      <c r="H37" s="21">
        <v>15.823446153846152</v>
      </c>
      <c r="I37" s="21">
        <v>16.516779487179484</v>
      </c>
      <c r="J37" s="18" t="s">
        <v>119</v>
      </c>
    </row>
    <row r="38" spans="1:10" ht="14.45" customHeight="1">
      <c r="A38" s="23" t="s">
        <v>92</v>
      </c>
      <c r="B38" s="23"/>
      <c r="C38" s="23"/>
      <c r="D38" s="23"/>
      <c r="E38" s="23"/>
      <c r="F38" s="23">
        <v>17.986837893077332</v>
      </c>
      <c r="G38" s="23">
        <v>340.6</v>
      </c>
      <c r="H38" s="23">
        <v>24.526341538461537</v>
      </c>
      <c r="I38" s="23">
        <v>383.11317943153887</v>
      </c>
      <c r="J38" s="18" t="s">
        <v>119</v>
      </c>
    </row>
    <row r="39" spans="1:10" ht="14.45" customHeight="1">
      <c r="A39" s="18" t="s">
        <v>139</v>
      </c>
      <c r="B39" s="18"/>
      <c r="C39" s="18"/>
      <c r="D39" s="18"/>
      <c r="E39" s="18"/>
      <c r="F39" s="21"/>
      <c r="G39" s="21"/>
      <c r="H39" s="21"/>
      <c r="I39" s="21"/>
      <c r="J39" s="18"/>
    </row>
    <row r="40" spans="1:10" ht="14.45" customHeight="1">
      <c r="A40" s="18"/>
      <c r="B40" s="18" t="s">
        <v>79</v>
      </c>
      <c r="C40" s="18"/>
      <c r="D40" s="18"/>
      <c r="E40" s="18"/>
      <c r="F40" s="21">
        <v>0</v>
      </c>
      <c r="G40" s="21">
        <v>6</v>
      </c>
      <c r="H40" s="21">
        <v>0</v>
      </c>
      <c r="I40" s="21">
        <v>6</v>
      </c>
      <c r="J40" s="18" t="s">
        <v>119</v>
      </c>
    </row>
    <row r="41" spans="1:10" ht="14.45" customHeight="1">
      <c r="A41" s="18"/>
      <c r="B41" s="18" t="s">
        <v>134</v>
      </c>
      <c r="C41" s="18"/>
      <c r="D41" s="18"/>
      <c r="E41" s="18"/>
      <c r="F41" s="21">
        <v>4.1316982154400002</v>
      </c>
      <c r="G41" s="21">
        <v>0</v>
      </c>
      <c r="H41" s="21">
        <v>4.7470338461538457</v>
      </c>
      <c r="I41" s="21">
        <v>8.8787320615938459</v>
      </c>
      <c r="J41" s="18" t="s">
        <v>119</v>
      </c>
    </row>
    <row r="42" spans="1:10" ht="14.45" customHeight="1">
      <c r="A42" s="18"/>
      <c r="B42" s="18" t="s">
        <v>140</v>
      </c>
      <c r="C42" s="18"/>
      <c r="D42" s="18"/>
      <c r="E42" s="18"/>
      <c r="F42" s="21">
        <v>95.744236354432019</v>
      </c>
      <c r="G42" s="21">
        <v>0</v>
      </c>
      <c r="H42" s="21">
        <v>31.646892307692305</v>
      </c>
      <c r="I42" s="21">
        <v>127.39112866212432</v>
      </c>
      <c r="J42" s="18" t="s">
        <v>119</v>
      </c>
    </row>
    <row r="43" spans="1:10" ht="14.45" customHeight="1">
      <c r="A43" s="18"/>
      <c r="B43" s="18" t="s">
        <v>138</v>
      </c>
      <c r="C43" s="18"/>
      <c r="D43" s="18"/>
      <c r="E43" s="18"/>
      <c r="F43" s="21">
        <v>0.69333333333333325</v>
      </c>
      <c r="G43" s="21">
        <v>0</v>
      </c>
      <c r="H43" s="21">
        <v>15.823446153846152</v>
      </c>
      <c r="I43" s="21">
        <v>16.516779487179484</v>
      </c>
      <c r="J43" s="18" t="s">
        <v>119</v>
      </c>
    </row>
    <row r="44" spans="1:10" ht="14.45" customHeight="1">
      <c r="A44" s="18"/>
      <c r="B44" s="18" t="s">
        <v>141</v>
      </c>
      <c r="C44" s="18"/>
      <c r="D44" s="18"/>
      <c r="E44" s="18"/>
      <c r="F44" s="21">
        <v>3.2586504569841681</v>
      </c>
      <c r="G44" s="21">
        <v>6.15</v>
      </c>
      <c r="H44" s="21">
        <v>3.9590262276923069</v>
      </c>
      <c r="I44" s="21">
        <v>13.367676684676477</v>
      </c>
      <c r="J44" s="18" t="s">
        <v>119</v>
      </c>
    </row>
    <row r="45" spans="1:10" ht="14.45" customHeight="1">
      <c r="A45" s="23" t="s">
        <v>142</v>
      </c>
      <c r="B45" s="23"/>
      <c r="C45" s="23"/>
      <c r="D45" s="23"/>
      <c r="E45" s="23"/>
      <c r="F45" s="23">
        <v>103.82791836018951</v>
      </c>
      <c r="G45" s="23">
        <v>12.15</v>
      </c>
      <c r="H45" s="23">
        <v>56.176398535384607</v>
      </c>
      <c r="I45" s="23">
        <v>172.15431689557411</v>
      </c>
      <c r="J45" s="18" t="s">
        <v>119</v>
      </c>
    </row>
    <row r="46" spans="1:10" ht="14.45" customHeight="1">
      <c r="A46" s="18" t="s">
        <v>143</v>
      </c>
      <c r="B46" s="18"/>
      <c r="C46" s="18"/>
      <c r="D46" s="18"/>
      <c r="E46" s="18"/>
      <c r="F46" s="21"/>
      <c r="G46" s="21"/>
      <c r="H46" s="21"/>
      <c r="I46" s="21"/>
      <c r="J46" s="18"/>
    </row>
    <row r="47" spans="1:10" ht="14.45" customHeight="1">
      <c r="A47" s="18"/>
      <c r="B47" s="18" t="s">
        <v>79</v>
      </c>
      <c r="C47" s="18"/>
      <c r="D47" s="18"/>
      <c r="E47" s="18"/>
      <c r="F47" s="21">
        <v>0</v>
      </c>
      <c r="G47" s="21">
        <v>6</v>
      </c>
      <c r="H47" s="21">
        <v>0</v>
      </c>
      <c r="I47" s="21">
        <v>6</v>
      </c>
      <c r="J47" s="18" t="s">
        <v>119</v>
      </c>
    </row>
    <row r="48" spans="1:10" ht="14.45" customHeight="1">
      <c r="A48" s="18"/>
      <c r="B48" s="18" t="s">
        <v>134</v>
      </c>
      <c r="C48" s="18"/>
      <c r="D48" s="18"/>
      <c r="E48" s="18"/>
      <c r="F48" s="21">
        <v>8.2633964308800003</v>
      </c>
      <c r="G48" s="21">
        <v>0</v>
      </c>
      <c r="H48" s="21">
        <v>9.4940676923076914</v>
      </c>
      <c r="I48" s="21">
        <v>17.757464123187692</v>
      </c>
      <c r="J48" s="18" t="s">
        <v>119</v>
      </c>
    </row>
    <row r="49" spans="1:10" ht="14.45" customHeight="1">
      <c r="A49" s="18"/>
      <c r="B49" s="18" t="s">
        <v>140</v>
      </c>
      <c r="C49" s="18"/>
      <c r="D49" s="18"/>
      <c r="E49" s="18"/>
      <c r="F49" s="21">
        <v>119.68029544304001</v>
      </c>
      <c r="G49" s="21">
        <v>0</v>
      </c>
      <c r="H49" s="21">
        <v>39.558615384615379</v>
      </c>
      <c r="I49" s="21">
        <v>159.23891082765539</v>
      </c>
      <c r="J49" s="18" t="s">
        <v>119</v>
      </c>
    </row>
    <row r="50" spans="1:10" ht="14.45" customHeight="1">
      <c r="A50" s="18"/>
      <c r="B50" s="18" t="s">
        <v>144</v>
      </c>
      <c r="C50" s="18"/>
      <c r="D50" s="18"/>
      <c r="E50" s="18"/>
      <c r="F50" s="21">
        <v>0</v>
      </c>
      <c r="G50" s="21">
        <v>0</v>
      </c>
      <c r="H50" s="21">
        <v>0</v>
      </c>
      <c r="I50" s="21">
        <v>0</v>
      </c>
      <c r="J50" s="18" t="s">
        <v>119</v>
      </c>
    </row>
    <row r="51" spans="1:10" ht="14.45" customHeight="1">
      <c r="A51" s="18"/>
      <c r="B51" s="18" t="s">
        <v>138</v>
      </c>
      <c r="C51" s="18"/>
      <c r="D51" s="18"/>
      <c r="E51" s="18"/>
      <c r="F51" s="21">
        <v>0.69333333333333325</v>
      </c>
      <c r="G51" s="21">
        <v>0</v>
      </c>
      <c r="H51" s="21">
        <v>15.823446153846152</v>
      </c>
      <c r="I51" s="21">
        <v>16.516779487179484</v>
      </c>
      <c r="J51" s="18" t="s">
        <v>119</v>
      </c>
    </row>
    <row r="52" spans="1:10" ht="14.45" customHeight="1">
      <c r="A52" s="23" t="s">
        <v>145</v>
      </c>
      <c r="B52" s="23"/>
      <c r="C52" s="23"/>
      <c r="D52" s="23"/>
      <c r="E52" s="23"/>
      <c r="F52" s="23">
        <v>128.63702520725334</v>
      </c>
      <c r="G52" s="23">
        <v>6</v>
      </c>
      <c r="H52" s="23">
        <v>64.876129230769223</v>
      </c>
      <c r="I52" s="23">
        <v>199.51315443802258</v>
      </c>
      <c r="J52" s="18" t="s">
        <v>119</v>
      </c>
    </row>
    <row r="53" spans="1:10" ht="14.45" customHeight="1">
      <c r="A53" s="18"/>
      <c r="B53" s="18"/>
      <c r="C53" s="18"/>
      <c r="D53" s="18"/>
      <c r="E53" s="18"/>
      <c r="F53" s="21"/>
      <c r="G53" s="21"/>
      <c r="H53" s="21"/>
      <c r="I53" s="21"/>
      <c r="J53" s="18"/>
    </row>
    <row r="54" spans="1:10" ht="14.45" customHeight="1" thickBot="1">
      <c r="A54" s="18"/>
      <c r="B54" s="18"/>
      <c r="C54" s="18"/>
      <c r="D54" s="18"/>
      <c r="E54" s="18"/>
      <c r="F54" s="21"/>
      <c r="G54" s="21"/>
      <c r="H54" s="21"/>
      <c r="I54" s="21"/>
      <c r="J54" s="18"/>
    </row>
    <row r="55" spans="1:10" ht="14.45" customHeight="1">
      <c r="A55" s="19"/>
      <c r="B55" s="19"/>
      <c r="C55" s="19"/>
      <c r="D55" s="19"/>
      <c r="E55" s="19"/>
      <c r="F55" s="27" t="s">
        <v>65</v>
      </c>
      <c r="G55" s="27" t="s">
        <v>66</v>
      </c>
      <c r="H55" s="27" t="s">
        <v>67</v>
      </c>
      <c r="I55" s="27" t="s">
        <v>68</v>
      </c>
      <c r="J55" s="19" t="s">
        <v>69</v>
      </c>
    </row>
    <row r="56" spans="1:10" ht="14.45" customHeight="1" thickBot="1">
      <c r="A56" s="20" t="s">
        <v>70</v>
      </c>
      <c r="B56" s="20" t="s">
        <v>71</v>
      </c>
      <c r="C56" s="20"/>
      <c r="D56" s="20"/>
      <c r="E56" s="20"/>
      <c r="F56" s="28" t="s">
        <v>72</v>
      </c>
      <c r="G56" s="28" t="s">
        <v>72</v>
      </c>
      <c r="H56" s="28" t="s">
        <v>72</v>
      </c>
      <c r="I56" s="28" t="s">
        <v>72</v>
      </c>
      <c r="J56" s="20" t="s">
        <v>72</v>
      </c>
    </row>
    <row r="57" spans="1:10" ht="14.45" customHeight="1">
      <c r="A57" s="18"/>
      <c r="B57" s="18"/>
      <c r="C57" s="18"/>
      <c r="D57" s="18"/>
      <c r="E57" s="18"/>
      <c r="F57" s="18" t="s">
        <v>73</v>
      </c>
      <c r="G57" s="21"/>
      <c r="H57" s="21"/>
      <c r="I57" s="21"/>
      <c r="J57" s="18"/>
    </row>
    <row r="58" spans="1:10" ht="14.45" customHeight="1">
      <c r="A58" s="18" t="s">
        <v>146</v>
      </c>
      <c r="B58" s="18"/>
      <c r="C58" s="18"/>
      <c r="D58" s="18"/>
      <c r="E58" s="18"/>
      <c r="F58" s="21"/>
      <c r="G58" s="21"/>
      <c r="H58" s="21"/>
      <c r="I58" s="21"/>
      <c r="J58" s="18"/>
    </row>
    <row r="59" spans="1:10" ht="14.45" customHeight="1">
      <c r="A59" s="18"/>
      <c r="B59" s="18" t="s">
        <v>79</v>
      </c>
      <c r="C59" s="18"/>
      <c r="D59" s="18"/>
      <c r="E59" s="18"/>
      <c r="F59" s="21">
        <v>0</v>
      </c>
      <c r="G59" s="21">
        <v>6</v>
      </c>
      <c r="H59" s="21">
        <v>0</v>
      </c>
      <c r="I59" s="21">
        <v>6</v>
      </c>
      <c r="J59" s="18" t="s">
        <v>119</v>
      </c>
    </row>
    <row r="60" spans="1:10" ht="14.45" customHeight="1">
      <c r="A60" s="18"/>
      <c r="B60" s="18" t="s">
        <v>134</v>
      </c>
      <c r="C60" s="18"/>
      <c r="D60" s="18"/>
      <c r="E60" s="18"/>
      <c r="F60" s="21">
        <v>4.1316982154400002</v>
      </c>
      <c r="G60" s="21">
        <v>0</v>
      </c>
      <c r="H60" s="21">
        <v>4.7470338461538457</v>
      </c>
      <c r="I60" s="21">
        <v>8.8787320615938459</v>
      </c>
      <c r="J60" s="18" t="s">
        <v>119</v>
      </c>
    </row>
    <row r="61" spans="1:10" ht="14.45" customHeight="1">
      <c r="A61" s="18"/>
      <c r="B61" s="18" t="s">
        <v>140</v>
      </c>
      <c r="C61" s="18"/>
      <c r="D61" s="18"/>
      <c r="E61" s="18"/>
      <c r="F61" s="21">
        <v>95.744236354432019</v>
      </c>
      <c r="G61" s="21">
        <v>0</v>
      </c>
      <c r="H61" s="21">
        <v>31.646892307692305</v>
      </c>
      <c r="I61" s="21">
        <v>127.39112866212432</v>
      </c>
      <c r="J61" s="18" t="s">
        <v>119</v>
      </c>
    </row>
    <row r="62" spans="1:10" ht="14.45" customHeight="1">
      <c r="A62" s="18"/>
      <c r="B62" s="18" t="s">
        <v>144</v>
      </c>
      <c r="C62" s="18"/>
      <c r="D62" s="18"/>
      <c r="E62" s="18"/>
      <c r="F62" s="21">
        <v>0</v>
      </c>
      <c r="G62" s="21">
        <v>0</v>
      </c>
      <c r="H62" s="21">
        <v>0</v>
      </c>
      <c r="I62" s="21">
        <v>0</v>
      </c>
      <c r="J62" s="18" t="s">
        <v>119</v>
      </c>
    </row>
    <row r="63" spans="1:10" ht="14.45" customHeight="1">
      <c r="A63" s="18"/>
      <c r="B63" s="18" t="s">
        <v>138</v>
      </c>
      <c r="C63" s="18"/>
      <c r="D63" s="18"/>
      <c r="E63" s="18"/>
      <c r="F63" s="21">
        <v>0.69333333333333325</v>
      </c>
      <c r="G63" s="21">
        <v>0</v>
      </c>
      <c r="H63" s="21">
        <v>15.823446153846152</v>
      </c>
      <c r="I63" s="21">
        <v>16.516779487179484</v>
      </c>
      <c r="J63" s="18" t="s">
        <v>119</v>
      </c>
    </row>
    <row r="64" spans="1:10" ht="14.45" customHeight="1">
      <c r="A64" s="18"/>
      <c r="B64" s="18" t="s">
        <v>147</v>
      </c>
      <c r="C64" s="18"/>
      <c r="D64" s="18"/>
      <c r="E64" s="18"/>
      <c r="F64" s="21">
        <v>0</v>
      </c>
      <c r="G64" s="21">
        <v>0</v>
      </c>
      <c r="H64" s="21">
        <v>253.17513846153844</v>
      </c>
      <c r="I64" s="21">
        <v>253.17513846153844</v>
      </c>
      <c r="J64" s="18" t="s">
        <v>119</v>
      </c>
    </row>
    <row r="65" spans="1:10" ht="14.45" customHeight="1">
      <c r="A65" s="23" t="s">
        <v>148</v>
      </c>
      <c r="B65" s="23"/>
      <c r="C65" s="23"/>
      <c r="D65" s="23"/>
      <c r="E65" s="23"/>
      <c r="F65" s="23">
        <v>100.56926790320534</v>
      </c>
      <c r="G65" s="23">
        <v>6</v>
      </c>
      <c r="H65" s="23">
        <v>305.39251076923074</v>
      </c>
      <c r="I65" s="23">
        <v>411.96177867243608</v>
      </c>
      <c r="J65" s="18" t="s">
        <v>119</v>
      </c>
    </row>
    <row r="66" spans="1:10" ht="14.45" customHeight="1">
      <c r="A66" s="18" t="s">
        <v>149</v>
      </c>
      <c r="B66" s="18"/>
      <c r="C66" s="18"/>
      <c r="D66" s="18"/>
      <c r="E66" s="18"/>
      <c r="F66" s="21"/>
      <c r="G66" s="21"/>
      <c r="H66" s="21"/>
      <c r="I66" s="21"/>
      <c r="J66" s="18"/>
    </row>
    <row r="67" spans="1:10" ht="14.45" customHeight="1">
      <c r="A67" s="18"/>
      <c r="B67" s="18" t="s">
        <v>79</v>
      </c>
      <c r="C67" s="18"/>
      <c r="D67" s="18"/>
      <c r="E67" s="18"/>
      <c r="F67" s="21">
        <v>0</v>
      </c>
      <c r="G67" s="21">
        <v>6</v>
      </c>
      <c r="H67" s="21">
        <v>0</v>
      </c>
      <c r="I67" s="21">
        <v>6</v>
      </c>
      <c r="J67" s="18" t="s">
        <v>119</v>
      </c>
    </row>
    <row r="68" spans="1:10" ht="14.45" customHeight="1">
      <c r="A68" s="18"/>
      <c r="B68" s="18" t="s">
        <v>150</v>
      </c>
      <c r="C68" s="18"/>
      <c r="D68" s="18"/>
      <c r="E68" s="18"/>
      <c r="F68" s="21">
        <v>3.2586504569841681</v>
      </c>
      <c r="G68" s="21">
        <v>21</v>
      </c>
      <c r="H68" s="21">
        <v>3.9590262276923069</v>
      </c>
      <c r="I68" s="21">
        <v>28.217676684676473</v>
      </c>
      <c r="J68" s="18" t="s">
        <v>119</v>
      </c>
    </row>
    <row r="69" spans="1:10" ht="14.45" customHeight="1">
      <c r="A69" s="18"/>
      <c r="B69" s="18" t="s">
        <v>151</v>
      </c>
      <c r="C69" s="18"/>
      <c r="D69" s="18"/>
      <c r="E69" s="18"/>
      <c r="F69" s="21">
        <v>0</v>
      </c>
      <c r="G69" s="21">
        <v>0</v>
      </c>
      <c r="H69" s="21">
        <v>126.58756923076922</v>
      </c>
      <c r="I69" s="21">
        <v>126.58756923076922</v>
      </c>
      <c r="J69" s="18" t="s">
        <v>119</v>
      </c>
    </row>
    <row r="70" spans="1:10" ht="14.45" customHeight="1">
      <c r="A70" s="18"/>
      <c r="B70" s="18" t="s">
        <v>134</v>
      </c>
      <c r="C70" s="18"/>
      <c r="D70" s="18"/>
      <c r="E70" s="18"/>
      <c r="F70" s="21">
        <v>82.633964308800003</v>
      </c>
      <c r="G70" s="21">
        <v>0</v>
      </c>
      <c r="H70" s="21">
        <v>94.940676923076921</v>
      </c>
      <c r="I70" s="21">
        <v>177.57464123187691</v>
      </c>
      <c r="J70" s="18" t="s">
        <v>119</v>
      </c>
    </row>
    <row r="71" spans="1:10" ht="14.45" customHeight="1">
      <c r="A71" s="23" t="s">
        <v>152</v>
      </c>
      <c r="B71" s="23"/>
      <c r="C71" s="23"/>
      <c r="D71" s="23"/>
      <c r="E71" s="23"/>
      <c r="F71" s="23">
        <v>85.892614765784174</v>
      </c>
      <c r="G71" s="23">
        <v>27</v>
      </c>
      <c r="H71" s="23">
        <v>225.48727238153845</v>
      </c>
      <c r="I71" s="23">
        <v>338.37988714732262</v>
      </c>
      <c r="J71" s="18" t="s">
        <v>119</v>
      </c>
    </row>
    <row r="72" spans="1:10" ht="14.45" customHeight="1">
      <c r="A72" s="18" t="s">
        <v>96</v>
      </c>
      <c r="B72" s="18"/>
      <c r="C72" s="18"/>
      <c r="D72" s="18"/>
      <c r="E72" s="18"/>
      <c r="F72" s="21"/>
      <c r="G72" s="21"/>
      <c r="H72" s="21"/>
      <c r="I72" s="21"/>
      <c r="J72" s="18"/>
    </row>
    <row r="73" spans="1:10" ht="14.45" customHeight="1">
      <c r="A73" s="18"/>
      <c r="B73" s="18" t="s">
        <v>79</v>
      </c>
      <c r="C73" s="18"/>
      <c r="D73" s="18"/>
      <c r="E73" s="18"/>
      <c r="F73" s="21">
        <v>0</v>
      </c>
      <c r="G73" s="21">
        <v>6</v>
      </c>
      <c r="H73" s="21">
        <v>0</v>
      </c>
      <c r="I73" s="21">
        <v>6</v>
      </c>
      <c r="J73" s="18" t="s">
        <v>119</v>
      </c>
    </row>
    <row r="74" spans="1:10" ht="14.45" customHeight="1">
      <c r="A74" s="23" t="s">
        <v>153</v>
      </c>
      <c r="B74" s="23"/>
      <c r="C74" s="23"/>
      <c r="D74" s="23"/>
      <c r="E74" s="23"/>
      <c r="F74" s="23">
        <v>0</v>
      </c>
      <c r="G74" s="23">
        <v>6</v>
      </c>
      <c r="H74" s="23">
        <v>0</v>
      </c>
      <c r="I74" s="23">
        <v>6</v>
      </c>
      <c r="J74" s="18" t="s">
        <v>119</v>
      </c>
    </row>
    <row r="75" spans="1:10" ht="14.45" customHeight="1">
      <c r="A75" s="18" t="s">
        <v>154</v>
      </c>
      <c r="B75" s="18"/>
      <c r="C75" s="18"/>
      <c r="D75" s="18"/>
      <c r="E75" s="18"/>
      <c r="F75" s="21"/>
      <c r="G75" s="21"/>
      <c r="H75" s="21"/>
      <c r="I75" s="21"/>
      <c r="J75" s="18"/>
    </row>
    <row r="76" spans="1:10" ht="14.45" customHeight="1">
      <c r="A76" s="18"/>
      <c r="B76" s="18" t="s">
        <v>79</v>
      </c>
      <c r="C76" s="18"/>
      <c r="D76" s="18"/>
      <c r="E76" s="18"/>
      <c r="F76" s="21">
        <v>0</v>
      </c>
      <c r="G76" s="21">
        <v>6</v>
      </c>
      <c r="H76" s="21">
        <v>0</v>
      </c>
      <c r="I76" s="21">
        <v>6</v>
      </c>
      <c r="J76" s="18" t="s">
        <v>119</v>
      </c>
    </row>
    <row r="77" spans="1:10" ht="14.45" customHeight="1">
      <c r="A77" s="18"/>
      <c r="B77" s="18" t="s">
        <v>155</v>
      </c>
      <c r="C77" s="18"/>
      <c r="D77" s="18"/>
      <c r="E77" s="18"/>
      <c r="F77" s="21">
        <v>4.1316982154400002</v>
      </c>
      <c r="G77" s="21">
        <v>0</v>
      </c>
      <c r="H77" s="21">
        <v>4.7470338461538457</v>
      </c>
      <c r="I77" s="21">
        <v>8.8787320615938459</v>
      </c>
      <c r="J77" s="18" t="s">
        <v>119</v>
      </c>
    </row>
    <row r="78" spans="1:10" ht="14.45" customHeight="1">
      <c r="A78" s="23" t="s">
        <v>156</v>
      </c>
      <c r="B78" s="23"/>
      <c r="C78" s="23"/>
      <c r="D78" s="23"/>
      <c r="E78" s="23"/>
      <c r="F78" s="23">
        <v>4.1316982154400002</v>
      </c>
      <c r="G78" s="23">
        <v>6</v>
      </c>
      <c r="H78" s="23">
        <v>4.7470338461538457</v>
      </c>
      <c r="I78" s="23">
        <v>14.878732061593846</v>
      </c>
      <c r="J78" s="18" t="s">
        <v>119</v>
      </c>
    </row>
    <row r="79" spans="1:10" ht="14.45" customHeight="1">
      <c r="A79" s="18" t="s">
        <v>104</v>
      </c>
      <c r="B79" s="18"/>
      <c r="C79" s="18"/>
      <c r="D79" s="18"/>
      <c r="E79" s="18"/>
      <c r="F79" s="21" t="s">
        <v>81</v>
      </c>
      <c r="G79" s="21"/>
      <c r="H79" s="21"/>
      <c r="I79" s="21" t="s">
        <v>81</v>
      </c>
      <c r="J79" s="18"/>
    </row>
    <row r="80" spans="1:10" ht="14.45" customHeight="1">
      <c r="A80" s="18"/>
      <c r="B80" s="18" t="s">
        <v>105</v>
      </c>
      <c r="C80" s="18"/>
      <c r="D80" s="18"/>
      <c r="E80" s="18"/>
      <c r="F80" s="21">
        <v>0</v>
      </c>
      <c r="G80" s="21">
        <v>16</v>
      </c>
      <c r="H80" s="21">
        <v>0</v>
      </c>
      <c r="I80" s="21">
        <v>16</v>
      </c>
      <c r="J80" s="18" t="s">
        <v>119</v>
      </c>
    </row>
    <row r="81" spans="1:10" ht="14.45" customHeight="1">
      <c r="A81" s="18"/>
      <c r="B81" s="18" t="s">
        <v>106</v>
      </c>
      <c r="C81" s="18"/>
      <c r="D81" s="18"/>
      <c r="E81" s="18"/>
      <c r="F81" s="21">
        <v>0</v>
      </c>
      <c r="G81" s="21">
        <v>0</v>
      </c>
      <c r="H81" s="21">
        <v>0</v>
      </c>
      <c r="I81" s="21">
        <v>0</v>
      </c>
      <c r="J81" s="18" t="s">
        <v>119</v>
      </c>
    </row>
    <row r="82" spans="1:10" ht="14.45" customHeight="1">
      <c r="A82" s="18"/>
      <c r="B82" s="18" t="s">
        <v>107</v>
      </c>
      <c r="C82" s="18"/>
      <c r="D82" s="18"/>
      <c r="E82" s="18"/>
      <c r="F82" s="21">
        <v>0</v>
      </c>
      <c r="G82" s="21">
        <v>100</v>
      </c>
      <c r="H82" s="21">
        <v>0</v>
      </c>
      <c r="I82" s="21">
        <v>100</v>
      </c>
      <c r="J82" s="18" t="s">
        <v>119</v>
      </c>
    </row>
    <row r="83" spans="1:10" ht="14.45" customHeight="1">
      <c r="A83" s="18"/>
      <c r="B83" s="18" t="s">
        <v>108</v>
      </c>
      <c r="C83" s="18"/>
      <c r="D83" s="18"/>
      <c r="E83" s="18"/>
      <c r="F83" s="21">
        <v>0</v>
      </c>
      <c r="G83" s="21">
        <v>30</v>
      </c>
      <c r="H83" s="21">
        <v>0</v>
      </c>
      <c r="I83" s="21">
        <v>30</v>
      </c>
      <c r="J83" s="18" t="s">
        <v>119</v>
      </c>
    </row>
    <row r="84" spans="1:10" ht="14.45" customHeight="1">
      <c r="A84" s="18"/>
      <c r="B84" s="18" t="s">
        <v>109</v>
      </c>
      <c r="C84" s="18"/>
      <c r="D84" s="18"/>
      <c r="E84" s="18"/>
      <c r="F84" s="21">
        <v>0</v>
      </c>
      <c r="G84" s="21">
        <v>22.5</v>
      </c>
      <c r="H84" s="21">
        <v>0</v>
      </c>
      <c r="I84" s="21">
        <v>22.5</v>
      </c>
      <c r="J84" s="18" t="s">
        <v>119</v>
      </c>
    </row>
    <row r="85" spans="1:10" ht="14.45" customHeight="1">
      <c r="A85" s="18"/>
      <c r="B85" s="18" t="s">
        <v>110</v>
      </c>
      <c r="C85" s="18"/>
      <c r="D85" s="18"/>
      <c r="E85" s="18"/>
      <c r="F85" s="21">
        <v>0</v>
      </c>
      <c r="G85" s="21">
        <v>165.64</v>
      </c>
      <c r="H85" s="21">
        <v>0</v>
      </c>
      <c r="I85" s="21">
        <v>165.64</v>
      </c>
      <c r="J85" s="18" t="s">
        <v>119</v>
      </c>
    </row>
    <row r="86" spans="1:10" ht="14.45" customHeight="1">
      <c r="A86" s="23" t="s">
        <v>111</v>
      </c>
      <c r="B86" s="23"/>
      <c r="C86" s="23"/>
      <c r="D86" s="23"/>
      <c r="E86" s="23"/>
      <c r="F86" s="23">
        <v>0</v>
      </c>
      <c r="G86" s="23">
        <v>334.14</v>
      </c>
      <c r="H86" s="23">
        <v>0</v>
      </c>
      <c r="I86" s="23">
        <v>334.14</v>
      </c>
      <c r="J86" s="18" t="s">
        <v>119</v>
      </c>
    </row>
    <row r="87" spans="1:10" ht="14.45" customHeight="1">
      <c r="A87" s="18" t="s">
        <v>112</v>
      </c>
      <c r="B87" s="18"/>
      <c r="C87" s="18"/>
      <c r="D87" s="18"/>
      <c r="E87" s="18"/>
      <c r="F87" s="21"/>
      <c r="G87" s="21"/>
      <c r="H87" s="21"/>
      <c r="I87" s="21"/>
      <c r="J87" s="18"/>
    </row>
    <row r="88" spans="1:10" ht="14.45" customHeight="1">
      <c r="A88" s="18" t="s">
        <v>81</v>
      </c>
      <c r="B88" s="18" t="s">
        <v>113</v>
      </c>
      <c r="C88" s="18"/>
      <c r="D88" s="18"/>
      <c r="E88" s="18"/>
      <c r="F88" s="21">
        <v>52.589387633333331</v>
      </c>
      <c r="G88" s="21">
        <v>0</v>
      </c>
      <c r="H88" s="21">
        <v>47.470338461538461</v>
      </c>
      <c r="I88" s="21">
        <v>100.05972609487179</v>
      </c>
      <c r="J88" s="18" t="s">
        <v>119</v>
      </c>
    </row>
    <row r="89" spans="1:10" ht="14.45" customHeight="1">
      <c r="A89" s="18"/>
      <c r="B89" s="18" t="s">
        <v>114</v>
      </c>
      <c r="C89" s="18"/>
      <c r="D89" s="18"/>
      <c r="E89" s="18"/>
      <c r="F89" s="21">
        <v>0</v>
      </c>
      <c r="G89" s="21">
        <v>73.31</v>
      </c>
      <c r="H89" s="21">
        <v>0</v>
      </c>
      <c r="I89" s="21">
        <v>73.31</v>
      </c>
      <c r="J89" s="18" t="s">
        <v>119</v>
      </c>
    </row>
    <row r="90" spans="1:10" ht="14.45" customHeight="1">
      <c r="A90" s="23" t="s">
        <v>115</v>
      </c>
      <c r="B90" s="23"/>
      <c r="C90" s="23"/>
      <c r="D90" s="23"/>
      <c r="E90" s="23"/>
      <c r="F90" s="23">
        <v>52.589387633333331</v>
      </c>
      <c r="G90" s="23">
        <v>73.31</v>
      </c>
      <c r="H90" s="23">
        <v>47.470338461538461</v>
      </c>
      <c r="I90" s="23">
        <v>173.36972609487179</v>
      </c>
      <c r="J90" s="18" t="s">
        <v>119</v>
      </c>
    </row>
    <row r="91" spans="1:10" ht="14.45" customHeight="1">
      <c r="A91" s="18"/>
      <c r="B91" s="18"/>
      <c r="C91" s="18"/>
      <c r="D91" s="18"/>
      <c r="E91" s="18"/>
      <c r="F91" s="21"/>
      <c r="G91" s="21"/>
      <c r="H91" s="21"/>
      <c r="I91" s="21"/>
      <c r="J91" s="18"/>
    </row>
    <row r="92" spans="1:10" ht="14.45" customHeight="1">
      <c r="A92" s="23" t="s">
        <v>157</v>
      </c>
      <c r="B92" s="23"/>
      <c r="C92" s="23"/>
      <c r="D92" s="23"/>
      <c r="E92" s="23"/>
      <c r="F92" s="23">
        <v>593.74278534184725</v>
      </c>
      <c r="G92" s="23">
        <v>1278.0800000000002</v>
      </c>
      <c r="H92" s="23">
        <v>2241.4006417599999</v>
      </c>
      <c r="I92" s="23">
        <v>4119.2234271018469</v>
      </c>
      <c r="J92" s="18" t="s">
        <v>119</v>
      </c>
    </row>
    <row r="93" spans="1:10" ht="14.45" customHeight="1" thickBot="1">
      <c r="A93" s="20"/>
      <c r="B93" s="20"/>
      <c r="C93" s="20"/>
      <c r="D93" s="20"/>
      <c r="E93" s="20"/>
      <c r="F93" s="20"/>
      <c r="G93" s="20"/>
      <c r="H93" s="20"/>
      <c r="I93" s="20"/>
      <c r="J93" s="20"/>
    </row>
  </sheetData>
  <sheetProtection sheet="1" formatCells="0"/>
  <mergeCells count="1">
    <mergeCell ref="A1:J1"/>
  </mergeCells>
  <pageMargins left="0.56999999999999995" right="0.55000000000000004" top="0.3" bottom="0.32" header="0.3" footer="0.3"/>
  <pageSetup orientation="portrait" r:id="rId1"/>
</worksheet>
</file>

<file path=xl/worksheets/sheet5.xml><?xml version="1.0" encoding="utf-8"?>
<worksheet xmlns="http://schemas.openxmlformats.org/spreadsheetml/2006/main" xmlns:r="http://schemas.openxmlformats.org/officeDocument/2006/relationships">
  <dimension ref="A1:J134"/>
  <sheetViews>
    <sheetView workbookViewId="0">
      <selection sqref="A1:J1"/>
    </sheetView>
  </sheetViews>
  <sheetFormatPr defaultRowHeight="15"/>
  <cols>
    <col min="9" max="9" width="10.7109375" customWidth="1"/>
  </cols>
  <sheetData>
    <row r="1" spans="1:10" ht="14.1" customHeight="1">
      <c r="A1" s="225" t="s">
        <v>158</v>
      </c>
      <c r="B1" s="225"/>
      <c r="C1" s="225"/>
      <c r="D1" s="225"/>
      <c r="E1" s="225"/>
      <c r="F1" s="225"/>
      <c r="G1" s="225"/>
      <c r="H1" s="225"/>
      <c r="I1" s="225"/>
      <c r="J1" s="225"/>
    </row>
    <row r="2" spans="1:10" ht="6.95" customHeight="1">
      <c r="A2" s="29"/>
      <c r="B2" s="29"/>
      <c r="C2" s="29"/>
      <c r="D2" s="29"/>
      <c r="E2" s="29"/>
      <c r="F2" s="29"/>
      <c r="G2" s="29"/>
      <c r="H2" s="29"/>
      <c r="I2" s="29"/>
      <c r="J2" s="29"/>
    </row>
    <row r="3" spans="1:10" ht="14.1" customHeight="1">
      <c r="A3" s="30"/>
      <c r="B3" s="31" t="s">
        <v>159</v>
      </c>
      <c r="C3" s="30"/>
      <c r="D3" s="32">
        <f>[1]Yields!E13</f>
        <v>3200</v>
      </c>
      <c r="E3" s="31" t="s">
        <v>160</v>
      </c>
      <c r="F3" s="32">
        <f>[1]Yields!E15</f>
        <v>711.11119999999994</v>
      </c>
      <c r="G3" s="31" t="s">
        <v>161</v>
      </c>
      <c r="H3" s="30"/>
      <c r="I3" s="30"/>
      <c r="J3" s="30"/>
    </row>
    <row r="4" spans="1:10" ht="6.95" customHeight="1" thickBot="1">
      <c r="A4" s="30"/>
      <c r="B4" s="30"/>
      <c r="C4" s="30"/>
      <c r="D4" s="30"/>
      <c r="E4" s="30"/>
      <c r="F4" s="30"/>
      <c r="G4" s="30"/>
      <c r="H4" s="30"/>
      <c r="I4" s="30"/>
      <c r="J4" s="30"/>
    </row>
    <row r="5" spans="1:10" ht="14.1" customHeight="1">
      <c r="A5" s="33"/>
      <c r="B5" s="33"/>
      <c r="C5" s="33"/>
      <c r="D5" s="33"/>
      <c r="E5" s="33"/>
      <c r="F5" s="34" t="s">
        <v>65</v>
      </c>
      <c r="G5" s="34" t="s">
        <v>66</v>
      </c>
      <c r="H5" s="34" t="s">
        <v>67</v>
      </c>
      <c r="I5" s="34" t="s">
        <v>68</v>
      </c>
      <c r="J5" s="34" t="s">
        <v>69</v>
      </c>
    </row>
    <row r="6" spans="1:10" ht="14.1" customHeight="1" thickBot="1">
      <c r="A6" s="35" t="s">
        <v>70</v>
      </c>
      <c r="B6" s="35" t="s">
        <v>71</v>
      </c>
      <c r="C6" s="35"/>
      <c r="D6" s="35"/>
      <c r="E6" s="35"/>
      <c r="F6" s="36" t="s">
        <v>72</v>
      </c>
      <c r="G6" s="36" t="s">
        <v>72</v>
      </c>
      <c r="H6" s="36" t="s">
        <v>72</v>
      </c>
      <c r="I6" s="36" t="s">
        <v>72</v>
      </c>
      <c r="J6" s="36" t="s">
        <v>72</v>
      </c>
    </row>
    <row r="7" spans="1:10" ht="14.1" customHeight="1">
      <c r="A7" s="37"/>
      <c r="B7" s="37"/>
      <c r="C7" s="37"/>
      <c r="D7" s="37"/>
      <c r="E7" s="37"/>
      <c r="F7" s="226" t="s">
        <v>73</v>
      </c>
      <c r="G7" s="226"/>
      <c r="H7" s="226"/>
      <c r="I7" s="226"/>
      <c r="J7" s="38"/>
    </row>
    <row r="8" spans="1:10" ht="14.1" customHeight="1">
      <c r="A8" s="30" t="s">
        <v>118</v>
      </c>
      <c r="B8" s="30"/>
      <c r="C8" s="30"/>
      <c r="D8" s="30"/>
      <c r="E8" s="30"/>
      <c r="F8" s="30"/>
      <c r="G8" s="30"/>
      <c r="H8" s="30"/>
      <c r="I8" s="30"/>
      <c r="J8" s="30"/>
    </row>
    <row r="9" spans="1:10" ht="14.1" customHeight="1">
      <c r="A9" s="30"/>
      <c r="B9" s="30" t="s">
        <v>162</v>
      </c>
      <c r="C9" s="30"/>
      <c r="D9" s="30"/>
      <c r="E9" s="30"/>
      <c r="F9" s="39">
        <f>'[1]Year 2'!F7</f>
        <v>0</v>
      </c>
      <c r="G9" s="39">
        <f>'[1]Year 2'!J7</f>
        <v>6</v>
      </c>
      <c r="H9" s="39">
        <f>'[1]Year 2'!M7</f>
        <v>0</v>
      </c>
      <c r="I9" s="39">
        <f>'[1]Year 2'!N7</f>
        <v>6</v>
      </c>
      <c r="J9" s="40" t="s">
        <v>119</v>
      </c>
    </row>
    <row r="10" spans="1:10" ht="14.1" customHeight="1">
      <c r="A10" s="30"/>
      <c r="B10" s="30" t="s">
        <v>163</v>
      </c>
      <c r="C10" s="30"/>
      <c r="D10" s="30"/>
      <c r="E10" s="30"/>
      <c r="F10" s="39">
        <f>'[1]Year 2'!F8</f>
        <v>0</v>
      </c>
      <c r="G10" s="39">
        <f>'[1]Year 2'!J8</f>
        <v>0</v>
      </c>
      <c r="H10" s="39">
        <f>'[1]Year 2'!M8</f>
        <v>15.823446153846152</v>
      </c>
      <c r="I10" s="39">
        <f>'[1]Year 2'!N8</f>
        <v>15.823446153846152</v>
      </c>
      <c r="J10" s="40" t="s">
        <v>119</v>
      </c>
    </row>
    <row r="11" spans="1:10" ht="14.1" customHeight="1">
      <c r="A11" s="41" t="s">
        <v>120</v>
      </c>
      <c r="B11" s="41"/>
      <c r="C11" s="41"/>
      <c r="D11" s="41"/>
      <c r="E11" s="41"/>
      <c r="F11" s="42">
        <f>'[1]Year 2'!F9</f>
        <v>0</v>
      </c>
      <c r="G11" s="42">
        <f>'[1]Year 2'!J9</f>
        <v>6</v>
      </c>
      <c r="H11" s="42">
        <f>'[1]Year 2'!M9</f>
        <v>15.823446153846152</v>
      </c>
      <c r="I11" s="42">
        <f>'[1]Year 2'!N9</f>
        <v>21.823446153846152</v>
      </c>
      <c r="J11" s="40" t="s">
        <v>119</v>
      </c>
    </row>
    <row r="12" spans="1:10" ht="14.1" customHeight="1">
      <c r="A12" s="30" t="s">
        <v>74</v>
      </c>
      <c r="B12" s="30"/>
      <c r="C12" s="30"/>
      <c r="D12" s="30"/>
      <c r="E12" s="30"/>
      <c r="F12" s="39"/>
      <c r="G12" s="39"/>
      <c r="H12" s="39"/>
      <c r="I12" s="39"/>
      <c r="J12" s="30"/>
    </row>
    <row r="13" spans="1:10" ht="14.1" customHeight="1">
      <c r="A13" s="30"/>
      <c r="B13" s="30" t="s">
        <v>162</v>
      </c>
      <c r="C13" s="30"/>
      <c r="D13" s="30"/>
      <c r="E13" s="30"/>
      <c r="F13" s="39">
        <f>'[1]Year 2'!F11</f>
        <v>0</v>
      </c>
      <c r="G13" s="39">
        <f>'[1]Year 2'!J11</f>
        <v>6</v>
      </c>
      <c r="H13" s="39">
        <f>'[1]Year 2'!M11</f>
        <v>0</v>
      </c>
      <c r="I13" s="39">
        <f>'[1]Year 2'!N11</f>
        <v>6</v>
      </c>
      <c r="J13" s="40" t="s">
        <v>119</v>
      </c>
    </row>
    <row r="14" spans="1:10" ht="14.1" customHeight="1">
      <c r="A14" s="30"/>
      <c r="B14" s="30" t="s">
        <v>121</v>
      </c>
      <c r="C14" s="30"/>
      <c r="D14" s="30"/>
      <c r="E14" s="30"/>
      <c r="F14" s="39">
        <f>'[1]Year 2'!F12</f>
        <v>0</v>
      </c>
      <c r="G14" s="39">
        <f>'[1]Year 2'!J12</f>
        <v>50</v>
      </c>
      <c r="H14" s="39">
        <f>'[1]Year 2'!M12</f>
        <v>189.88135384615384</v>
      </c>
      <c r="I14" s="39">
        <f>'[1]Year 2'!N12</f>
        <v>239.88135384615384</v>
      </c>
      <c r="J14" s="40" t="s">
        <v>119</v>
      </c>
    </row>
    <row r="15" spans="1:10" ht="14.1" customHeight="1">
      <c r="A15" s="41" t="s">
        <v>77</v>
      </c>
      <c r="B15" s="41"/>
      <c r="C15" s="41"/>
      <c r="D15" s="41"/>
      <c r="E15" s="41"/>
      <c r="F15" s="42">
        <f>'[1]Year 2'!F13</f>
        <v>0</v>
      </c>
      <c r="G15" s="42">
        <f>'[1]Year 2'!J13</f>
        <v>56</v>
      </c>
      <c r="H15" s="42">
        <f>'[1]Year 2'!M13</f>
        <v>189.88135384615384</v>
      </c>
      <c r="I15" s="42">
        <f>'[1]Year 2'!N13</f>
        <v>245.88135384615384</v>
      </c>
      <c r="J15" s="40" t="s">
        <v>119</v>
      </c>
    </row>
    <row r="16" spans="1:10" ht="14.1" customHeight="1">
      <c r="A16" s="30" t="s">
        <v>123</v>
      </c>
      <c r="B16" s="30"/>
      <c r="C16" s="30"/>
      <c r="D16" s="30"/>
      <c r="E16" s="30"/>
      <c r="F16" s="39"/>
      <c r="G16" s="39"/>
      <c r="H16" s="39"/>
      <c r="I16" s="39"/>
      <c r="J16" s="30"/>
    </row>
    <row r="17" spans="1:10" ht="14.1" customHeight="1">
      <c r="A17" s="30"/>
      <c r="B17" s="30" t="s">
        <v>162</v>
      </c>
      <c r="C17" s="30"/>
      <c r="D17" s="30"/>
      <c r="E17" s="30"/>
      <c r="F17" s="39">
        <f>'[1]Year 2'!F15</f>
        <v>0</v>
      </c>
      <c r="G17" s="39">
        <f>'[1]Year 2'!J15</f>
        <v>6</v>
      </c>
      <c r="H17" s="39">
        <f>'[1]Year 2'!M15</f>
        <v>0</v>
      </c>
      <c r="I17" s="39">
        <f>'[1]Year 2'!N15</f>
        <v>6</v>
      </c>
      <c r="J17" s="40" t="s">
        <v>119</v>
      </c>
    </row>
    <row r="18" spans="1:10" ht="14.1" customHeight="1">
      <c r="A18" s="30"/>
      <c r="B18" s="30" t="s">
        <v>164</v>
      </c>
      <c r="C18" s="30"/>
      <c r="D18" s="30"/>
      <c r="E18" s="30"/>
      <c r="F18" s="39">
        <f>'[1]Year 2'!F16</f>
        <v>0.87414209023103995</v>
      </c>
      <c r="G18" s="39">
        <f>'[1]Year 2'!J16</f>
        <v>0</v>
      </c>
      <c r="H18" s="39">
        <f>'[1]Year 2'!M16</f>
        <v>79.117230769230758</v>
      </c>
      <c r="I18" s="39">
        <f>'[1]Year 2'!N16</f>
        <v>79.991372859461805</v>
      </c>
      <c r="J18" s="40" t="s">
        <v>119</v>
      </c>
    </row>
    <row r="19" spans="1:10" ht="14.1" customHeight="1">
      <c r="A19" s="41" t="s">
        <v>128</v>
      </c>
      <c r="B19" s="41"/>
      <c r="C19" s="41"/>
      <c r="D19" s="41"/>
      <c r="E19" s="41"/>
      <c r="F19" s="42">
        <f>'[1]Year 2'!F17</f>
        <v>0.87414209023103995</v>
      </c>
      <c r="G19" s="42">
        <f>'[1]Year 2'!J17</f>
        <v>6</v>
      </c>
      <c r="H19" s="42">
        <f>'[1]Year 2'!M17</f>
        <v>79.117230769230758</v>
      </c>
      <c r="I19" s="42">
        <f>'[1]Year 2'!N17</f>
        <v>85.991372859461805</v>
      </c>
      <c r="J19" s="40" t="s">
        <v>119</v>
      </c>
    </row>
    <row r="20" spans="1:10" ht="14.1" customHeight="1">
      <c r="A20" s="30" t="s">
        <v>78</v>
      </c>
      <c r="B20" s="30"/>
      <c r="C20" s="30"/>
      <c r="D20" s="30"/>
      <c r="E20" s="30"/>
      <c r="F20" s="39"/>
      <c r="G20" s="39"/>
      <c r="H20" s="39"/>
      <c r="I20" s="39"/>
      <c r="J20" s="30"/>
    </row>
    <row r="21" spans="1:10" ht="14.1" customHeight="1">
      <c r="A21" s="30"/>
      <c r="B21" s="30" t="s">
        <v>162</v>
      </c>
      <c r="C21" s="30"/>
      <c r="D21" s="30"/>
      <c r="E21" s="30"/>
      <c r="F21" s="39">
        <f>'[1]Year 2'!F19</f>
        <v>0</v>
      </c>
      <c r="G21" s="39">
        <f>'[1]Year 2'!J19</f>
        <v>6</v>
      </c>
      <c r="H21" s="39">
        <f>'[1]Year 2'!M19</f>
        <v>0</v>
      </c>
      <c r="I21" s="39">
        <f>'[1]Year 2'!N19</f>
        <v>6</v>
      </c>
      <c r="J21" s="40" t="s">
        <v>119</v>
      </c>
    </row>
    <row r="22" spans="1:10" ht="14.1" customHeight="1">
      <c r="A22" s="30"/>
      <c r="B22" s="30" t="s">
        <v>165</v>
      </c>
      <c r="C22" s="30"/>
      <c r="D22" s="30"/>
      <c r="E22" s="30"/>
      <c r="F22" s="39">
        <f>'[1]Year 2'!F20</f>
        <v>13.161806344304001</v>
      </c>
      <c r="G22" s="39">
        <f>'[1]Year 2'!J21</f>
        <v>4.6000000000000005</v>
      </c>
      <c r="H22" s="39">
        <f>'[1]Year 2'!M20</f>
        <v>3.9558615384615381</v>
      </c>
      <c r="I22" s="39">
        <f>SUM(F22:H22)</f>
        <v>21.717667882765539</v>
      </c>
      <c r="J22" s="40" t="s">
        <v>119</v>
      </c>
    </row>
    <row r="23" spans="1:10" ht="14.1" customHeight="1">
      <c r="A23" s="30"/>
      <c r="B23" s="30" t="s">
        <v>150</v>
      </c>
      <c r="C23" s="30"/>
      <c r="D23" s="30"/>
      <c r="E23" s="30"/>
      <c r="F23" s="39">
        <f>'[1]Year 2'!F22</f>
        <v>3.2586504569841681</v>
      </c>
      <c r="G23" s="39">
        <f>'[1]Year 2'!J23+'[1]Year 2'!J24</f>
        <v>31.5</v>
      </c>
      <c r="H23" s="39">
        <f>'[1]Year 2'!M22</f>
        <v>3.9590262276923069</v>
      </c>
      <c r="I23" s="39">
        <f>SUM(F23:H23)</f>
        <v>38.717676684676476</v>
      </c>
      <c r="J23" s="40" t="s">
        <v>119</v>
      </c>
    </row>
    <row r="24" spans="1:10" ht="14.1" customHeight="1">
      <c r="A24" s="41" t="s">
        <v>83</v>
      </c>
      <c r="B24" s="41"/>
      <c r="C24" s="41"/>
      <c r="D24" s="41"/>
      <c r="E24" s="41"/>
      <c r="F24" s="42">
        <f>'[1]Year 2'!F25</f>
        <v>16.420456801288168</v>
      </c>
      <c r="G24" s="42">
        <f>'[1]Year 2'!J25</f>
        <v>42.1</v>
      </c>
      <c r="H24" s="42">
        <f>'[1]Year 2'!M25</f>
        <v>7.9148877661538446</v>
      </c>
      <c r="I24" s="42">
        <f>'[1]Year 2'!N25</f>
        <v>66.435344567442016</v>
      </c>
      <c r="J24" s="40" t="s">
        <v>119</v>
      </c>
    </row>
    <row r="25" spans="1:10" ht="14.1" customHeight="1">
      <c r="A25" s="30" t="s">
        <v>84</v>
      </c>
      <c r="B25" s="30"/>
      <c r="C25" s="30"/>
      <c r="D25" s="30"/>
      <c r="E25" s="30"/>
      <c r="F25" s="39"/>
      <c r="G25" s="39"/>
      <c r="H25" s="39"/>
      <c r="I25" s="39"/>
      <c r="J25" s="30"/>
    </row>
    <row r="26" spans="1:10" ht="14.1" customHeight="1">
      <c r="A26" s="30"/>
      <c r="B26" s="30" t="s">
        <v>162</v>
      </c>
      <c r="C26" s="30"/>
      <c r="D26" s="30"/>
      <c r="E26" s="30"/>
      <c r="F26" s="39">
        <f>'[1]Year 2'!F27</f>
        <v>0</v>
      </c>
      <c r="G26" s="39">
        <f>'[1]Year 2'!J27</f>
        <v>6</v>
      </c>
      <c r="H26" s="39">
        <f>'[1]Year 2'!M27</f>
        <v>0</v>
      </c>
      <c r="I26" s="39">
        <f>'[1]Year 2'!N27</f>
        <v>6</v>
      </c>
      <c r="J26" s="40" t="s">
        <v>119</v>
      </c>
    </row>
    <row r="27" spans="1:10" ht="14.1" customHeight="1">
      <c r="A27" s="30"/>
      <c r="B27" s="30" t="s">
        <v>166</v>
      </c>
      <c r="C27" s="30"/>
      <c r="D27" s="30"/>
      <c r="E27" s="30"/>
      <c r="F27" s="39">
        <f>'[1]Year 2'!F28</f>
        <v>4.1316982154400002</v>
      </c>
      <c r="G27" s="39">
        <f>'[1]Year 2'!J28</f>
        <v>0</v>
      </c>
      <c r="H27" s="39">
        <f>'[1]Year 2'!M28</f>
        <v>4.95</v>
      </c>
      <c r="I27" s="39">
        <f>'[1]Year 2'!N28</f>
        <v>9.0816982154399994</v>
      </c>
      <c r="J27" s="40" t="s">
        <v>119</v>
      </c>
    </row>
    <row r="28" spans="1:10" ht="14.1" customHeight="1">
      <c r="A28" s="30"/>
      <c r="B28" s="30" t="s">
        <v>167</v>
      </c>
      <c r="C28" s="30"/>
      <c r="D28" s="30"/>
      <c r="E28" s="30"/>
      <c r="F28" s="39">
        <f>'[1]Year 2'!F29</f>
        <v>13.161806344304001</v>
      </c>
      <c r="G28" s="39">
        <f>'[1]Year 2'!J30</f>
        <v>4.6000000000000005</v>
      </c>
      <c r="H28" s="39">
        <f>'[1]Year 2'!M29</f>
        <v>3.9558615384615381</v>
      </c>
      <c r="I28" s="39">
        <f>SUM(F28:H28)</f>
        <v>21.717667882765539</v>
      </c>
      <c r="J28" s="40" t="s">
        <v>119</v>
      </c>
    </row>
    <row r="29" spans="1:10" ht="14.1" customHeight="1">
      <c r="A29" s="30"/>
      <c r="B29" s="30" t="s">
        <v>140</v>
      </c>
      <c r="C29" s="30"/>
      <c r="D29" s="30"/>
      <c r="E29" s="30"/>
      <c r="F29" s="39">
        <f>'[1]Year 2'!F31</f>
        <v>119.68029544304001</v>
      </c>
      <c r="G29" s="39">
        <f>'[1]Year 2'!J31</f>
        <v>0</v>
      </c>
      <c r="H29" s="39">
        <f>'[1]Year 2'!M31</f>
        <v>39.558615384615379</v>
      </c>
      <c r="I29" s="39">
        <f>'[1]Year 2'!N31</f>
        <v>159.23891082765539</v>
      </c>
      <c r="J29" s="40" t="s">
        <v>119</v>
      </c>
    </row>
    <row r="30" spans="1:10" ht="14.1" customHeight="1">
      <c r="A30" s="30"/>
      <c r="B30" s="30" t="s">
        <v>138</v>
      </c>
      <c r="C30" s="30"/>
      <c r="D30" s="30"/>
      <c r="E30" s="30"/>
      <c r="F30" s="39">
        <f>'[1]Year 2'!F32</f>
        <v>2.773333333333333</v>
      </c>
      <c r="G30" s="39">
        <f>'[1]Year 2'!J32</f>
        <v>0</v>
      </c>
      <c r="H30" s="39">
        <f>'[1]Year 2'!M32</f>
        <v>63.29378461538461</v>
      </c>
      <c r="I30" s="39">
        <f>'[1]Year 2'!N32</f>
        <v>66.067117948717936</v>
      </c>
      <c r="J30" s="40" t="s">
        <v>119</v>
      </c>
    </row>
    <row r="31" spans="1:10" ht="14.1" customHeight="1">
      <c r="A31" s="41" t="s">
        <v>92</v>
      </c>
      <c r="B31" s="41"/>
      <c r="C31" s="41"/>
      <c r="D31" s="41"/>
      <c r="E31" s="41"/>
      <c r="F31" s="42">
        <f>'[1]Year 2'!F33</f>
        <v>139.74713333611734</v>
      </c>
      <c r="G31" s="42">
        <f>'[1]Year 2'!J33</f>
        <v>10.600000000000001</v>
      </c>
      <c r="H31" s="42">
        <f>'[1]Year 2'!M33</f>
        <v>111.75826153846153</v>
      </c>
      <c r="I31" s="42">
        <f>'[1]Year 2'!N33</f>
        <v>262.10539487457891</v>
      </c>
      <c r="J31" s="40" t="s">
        <v>119</v>
      </c>
    </row>
    <row r="32" spans="1:10" ht="14.1" customHeight="1">
      <c r="A32" s="30" t="s">
        <v>139</v>
      </c>
      <c r="B32" s="30"/>
      <c r="C32" s="30"/>
      <c r="D32" s="30"/>
      <c r="E32" s="30"/>
      <c r="F32" s="39"/>
      <c r="G32" s="39"/>
      <c r="H32" s="39"/>
      <c r="I32" s="39"/>
      <c r="J32" s="30"/>
    </row>
    <row r="33" spans="1:10" ht="14.1" customHeight="1">
      <c r="A33" s="30"/>
      <c r="B33" s="30" t="s">
        <v>162</v>
      </c>
      <c r="C33" s="30"/>
      <c r="D33" s="30"/>
      <c r="E33" s="30"/>
      <c r="F33" s="39">
        <f>'[1]Year 2'!F35</f>
        <v>0</v>
      </c>
      <c r="G33" s="39">
        <f>'[1]Year 2'!J35</f>
        <v>6</v>
      </c>
      <c r="H33" s="39">
        <f>'[1]Year 2'!M35</f>
        <v>0</v>
      </c>
      <c r="I33" s="39">
        <f>'[1]Year 2'!N35</f>
        <v>6</v>
      </c>
      <c r="J33" s="40" t="s">
        <v>119</v>
      </c>
    </row>
    <row r="34" spans="1:10" ht="14.1" customHeight="1">
      <c r="A34" s="30"/>
      <c r="B34" s="30" t="s">
        <v>134</v>
      </c>
      <c r="C34" s="30"/>
      <c r="D34" s="30"/>
      <c r="E34" s="30"/>
      <c r="F34" s="39">
        <f>'[1]Year 2'!F36</f>
        <v>4.1316982154400002</v>
      </c>
      <c r="G34" s="39">
        <f>'[1]Year 2'!J36</f>
        <v>0</v>
      </c>
      <c r="H34" s="39">
        <f>'[1]Year 2'!M36</f>
        <v>4.95</v>
      </c>
      <c r="I34" s="39">
        <f>'[1]Year 2'!N36</f>
        <v>9.0816982154399994</v>
      </c>
      <c r="J34" s="40" t="s">
        <v>119</v>
      </c>
    </row>
    <row r="35" spans="1:10" ht="14.1" customHeight="1">
      <c r="A35" s="30"/>
      <c r="B35" s="30" t="s">
        <v>138</v>
      </c>
      <c r="C35" s="30"/>
      <c r="D35" s="30"/>
      <c r="E35" s="30"/>
      <c r="F35" s="39">
        <f>'[1]Year 2'!F37</f>
        <v>2.773333333333333</v>
      </c>
      <c r="G35" s="39">
        <f>'[1]Year 2'!J37</f>
        <v>0</v>
      </c>
      <c r="H35" s="39">
        <f>'[1]Year 2'!M37</f>
        <v>63.29378461538461</v>
      </c>
      <c r="I35" s="39">
        <f>'[1]Year 2'!N37</f>
        <v>66.067117948717936</v>
      </c>
      <c r="J35" s="40" t="s">
        <v>119</v>
      </c>
    </row>
    <row r="36" spans="1:10" ht="14.1" customHeight="1">
      <c r="A36" s="30"/>
      <c r="B36" s="30" t="s">
        <v>140</v>
      </c>
      <c r="C36" s="30"/>
      <c r="D36" s="30"/>
      <c r="E36" s="30"/>
      <c r="F36" s="39">
        <f>'[1]Year 2'!F38</f>
        <v>95.744236354432019</v>
      </c>
      <c r="G36" s="39">
        <f>'[1]Year 2'!J38</f>
        <v>0</v>
      </c>
      <c r="H36" s="39">
        <f>'[1]Year 2'!M38</f>
        <v>31.646892307692305</v>
      </c>
      <c r="I36" s="39">
        <f>'[1]Year 2'!N38</f>
        <v>127.39112866212432</v>
      </c>
      <c r="J36" s="40" t="s">
        <v>119</v>
      </c>
    </row>
    <row r="37" spans="1:10" ht="14.1" customHeight="1">
      <c r="A37" s="30"/>
      <c r="B37" s="30" t="s">
        <v>134</v>
      </c>
      <c r="C37" s="30"/>
      <c r="D37" s="30"/>
      <c r="E37" s="30"/>
      <c r="F37" s="39">
        <f>'[1]Year 2'!F39</f>
        <v>4.1316982154400002</v>
      </c>
      <c r="G37" s="39">
        <f>'[1]Year 2'!J39</f>
        <v>0</v>
      </c>
      <c r="H37" s="39">
        <f>'[1]Year 2'!M39</f>
        <v>4.95</v>
      </c>
      <c r="I37" s="39">
        <f>'[1]Year 2'!N39</f>
        <v>9.0816982154399994</v>
      </c>
      <c r="J37" s="40" t="s">
        <v>119</v>
      </c>
    </row>
    <row r="38" spans="1:10" ht="14.1" customHeight="1">
      <c r="A38" s="30"/>
      <c r="B38" s="30" t="s">
        <v>150</v>
      </c>
      <c r="C38" s="30"/>
      <c r="D38" s="30"/>
      <c r="E38" s="30"/>
      <c r="F38" s="39">
        <f>'[1]Year 2'!F40</f>
        <v>3.2586504569841681</v>
      </c>
      <c r="G38" s="39">
        <f>'[1]Year 2'!J41</f>
        <v>9</v>
      </c>
      <c r="H38" s="39">
        <f>'[1]Year 2'!M40</f>
        <v>4.1282999999999994</v>
      </c>
      <c r="I38" s="39">
        <f>SUM(F38:H38)</f>
        <v>16.386950456984167</v>
      </c>
      <c r="J38" s="40" t="s">
        <v>119</v>
      </c>
    </row>
    <row r="39" spans="1:10" ht="14.1" customHeight="1">
      <c r="A39" s="41" t="s">
        <v>142</v>
      </c>
      <c r="B39" s="41"/>
      <c r="C39" s="41"/>
      <c r="D39" s="41"/>
      <c r="E39" s="41"/>
      <c r="F39" s="42">
        <f>'[1]Year 2'!F42</f>
        <v>110.03961657562952</v>
      </c>
      <c r="G39" s="42">
        <f>'[1]Year 2'!J42</f>
        <v>15</v>
      </c>
      <c r="H39" s="42">
        <f>'[1]Year 2'!M42</f>
        <v>108.96897692307691</v>
      </c>
      <c r="I39" s="42">
        <f>'[1]Year 2'!N42</f>
        <v>234.0085934987064</v>
      </c>
      <c r="J39" s="40" t="s">
        <v>119</v>
      </c>
    </row>
    <row r="40" spans="1:10" ht="14.1" customHeight="1">
      <c r="A40" s="30" t="s">
        <v>143</v>
      </c>
      <c r="B40" s="30"/>
      <c r="C40" s="30"/>
      <c r="D40" s="30"/>
      <c r="E40" s="30"/>
      <c r="F40" s="39"/>
      <c r="G40" s="39"/>
      <c r="H40" s="39"/>
      <c r="I40" s="39"/>
      <c r="J40" s="30"/>
    </row>
    <row r="41" spans="1:10" ht="14.1" customHeight="1">
      <c r="A41" s="30"/>
      <c r="B41" s="30" t="s">
        <v>162</v>
      </c>
      <c r="C41" s="30"/>
      <c r="D41" s="30"/>
      <c r="E41" s="30"/>
      <c r="F41" s="39">
        <f>'[1]Year 2'!F44</f>
        <v>0</v>
      </c>
      <c r="G41" s="39">
        <f>'[1]Year 2'!J44</f>
        <v>6</v>
      </c>
      <c r="H41" s="39">
        <f>'[1]Year 2'!M44</f>
        <v>0</v>
      </c>
      <c r="I41" s="39">
        <f>'[1]Year 2'!N44</f>
        <v>6</v>
      </c>
      <c r="J41" s="40" t="s">
        <v>119</v>
      </c>
    </row>
    <row r="42" spans="1:10" ht="14.1" customHeight="1">
      <c r="A42" s="30"/>
      <c r="B42" s="30" t="s">
        <v>140</v>
      </c>
      <c r="C42" s="30"/>
      <c r="D42" s="30"/>
      <c r="E42" s="30"/>
      <c r="F42" s="39">
        <f>'[1]Year 2'!F45</f>
        <v>119.68029544304001</v>
      </c>
      <c r="G42" s="39">
        <f>'[1]Year 2'!J45</f>
        <v>0</v>
      </c>
      <c r="H42" s="39">
        <f>'[1]Year 2'!M45</f>
        <v>39.558615384615379</v>
      </c>
      <c r="I42" s="39">
        <f>'[1]Year 2'!N45</f>
        <v>159.23891082765539</v>
      </c>
      <c r="J42" s="40" t="s">
        <v>119</v>
      </c>
    </row>
    <row r="43" spans="1:10" ht="14.1" customHeight="1">
      <c r="A43" s="30"/>
      <c r="B43" s="30" t="s">
        <v>134</v>
      </c>
      <c r="C43" s="30"/>
      <c r="D43" s="30"/>
      <c r="E43" s="30"/>
      <c r="F43" s="39">
        <f>'[1]Year 2'!F46</f>
        <v>4.1316982154400002</v>
      </c>
      <c r="G43" s="39">
        <f>'[1]Year 2'!J46</f>
        <v>0</v>
      </c>
      <c r="H43" s="39">
        <f>'[1]Year 2'!M46</f>
        <v>4.7470338461538457</v>
      </c>
      <c r="I43" s="39">
        <f>'[1]Year 2'!N46</f>
        <v>8.8787320615938459</v>
      </c>
      <c r="J43" s="40" t="s">
        <v>119</v>
      </c>
    </row>
    <row r="44" spans="1:10" ht="14.1" customHeight="1">
      <c r="A44" s="30"/>
      <c r="B44" s="30" t="s">
        <v>168</v>
      </c>
      <c r="C44" s="30"/>
      <c r="D44" s="30"/>
      <c r="E44" s="30"/>
      <c r="F44" s="39">
        <f>'[1]Year 2'!F47</f>
        <v>21.107319976848</v>
      </c>
      <c r="G44" s="39">
        <f>'[1]Year 2'!J47</f>
        <v>0</v>
      </c>
      <c r="H44" s="39">
        <f>'[1]Year 2'!M47</f>
        <v>21.42</v>
      </c>
      <c r="I44" s="39">
        <f>'[1]Year 2'!N47</f>
        <v>42.527319976848005</v>
      </c>
      <c r="J44" s="40" t="s">
        <v>119</v>
      </c>
    </row>
    <row r="45" spans="1:10" ht="14.1" customHeight="1">
      <c r="A45" s="30"/>
      <c r="B45" s="30" t="s">
        <v>169</v>
      </c>
      <c r="C45" s="30"/>
      <c r="D45" s="30"/>
      <c r="E45" s="30"/>
      <c r="F45" s="39">
        <f>'[1]Year 2'!F48</f>
        <v>0</v>
      </c>
      <c r="G45" s="39">
        <f>'[1]Year 2'!J48</f>
        <v>0</v>
      </c>
      <c r="H45" s="39">
        <f>'[1]Year 2'!M48</f>
        <v>3.5602753846153843</v>
      </c>
      <c r="I45" s="39">
        <f>'[1]Year 2'!N48</f>
        <v>3.5602753846153843</v>
      </c>
      <c r="J45" s="40" t="s">
        <v>119</v>
      </c>
    </row>
    <row r="46" spans="1:10" ht="14.1" customHeight="1">
      <c r="A46" s="30"/>
      <c r="B46" s="30" t="s">
        <v>150</v>
      </c>
      <c r="C46" s="30"/>
      <c r="D46" s="30"/>
      <c r="E46" s="30"/>
      <c r="F46" s="39">
        <f>'[1]Year 2'!F49</f>
        <v>3.2586504569841681</v>
      </c>
      <c r="G46" s="39">
        <f>'[1]Year 2'!J50</f>
        <v>16</v>
      </c>
      <c r="H46" s="39">
        <f>'[1]Year 2'!M49</f>
        <v>3.9590262276923069</v>
      </c>
      <c r="I46" s="39">
        <f>SUM(F46:H46)</f>
        <v>23.217676684676473</v>
      </c>
      <c r="J46" s="40" t="s">
        <v>119</v>
      </c>
    </row>
    <row r="47" spans="1:10" ht="14.1" customHeight="1">
      <c r="A47" s="30"/>
      <c r="B47" s="30" t="s">
        <v>168</v>
      </c>
      <c r="C47" s="30"/>
      <c r="D47" s="30"/>
      <c r="E47" s="30"/>
      <c r="F47" s="39">
        <f>'[1]Year 2'!F51</f>
        <v>4.1913106811169598</v>
      </c>
      <c r="G47" s="39">
        <f>'[1]Year 2'!J52+'[1]Year 2'!J53</f>
        <v>23.5</v>
      </c>
      <c r="H47" s="39">
        <f>'[1]Year 2'!M51</f>
        <v>3.9590262276923069</v>
      </c>
      <c r="I47" s="39">
        <f>SUM(F47:H47)</f>
        <v>31.650336908809265</v>
      </c>
      <c r="J47" s="40" t="s">
        <v>119</v>
      </c>
    </row>
    <row r="48" spans="1:10" ht="14.1" customHeight="1">
      <c r="A48" s="30"/>
      <c r="B48" s="30" t="s">
        <v>170</v>
      </c>
      <c r="C48" s="30"/>
      <c r="D48" s="30"/>
      <c r="E48" s="30"/>
      <c r="F48" s="39">
        <f>'[1]Year 2'!F54</f>
        <v>4.1913106811169598</v>
      </c>
      <c r="G48" s="39">
        <f>'[1]Year 2'!J55+'[1]Year 2'!J56</f>
        <v>177.88</v>
      </c>
      <c r="H48" s="39">
        <f>'[1]Year 2'!M54</f>
        <v>3.9590262276923069</v>
      </c>
      <c r="I48" s="39">
        <f>SUM(F48:H48)</f>
        <v>186.03033690880926</v>
      </c>
      <c r="J48" s="40" t="s">
        <v>119</v>
      </c>
    </row>
    <row r="49" spans="1:10" ht="14.1" customHeight="1">
      <c r="A49" s="41" t="s">
        <v>145</v>
      </c>
      <c r="B49" s="41"/>
      <c r="C49" s="41"/>
      <c r="D49" s="41"/>
      <c r="E49" s="41"/>
      <c r="F49" s="42">
        <f>'[1]Year 2'!F57</f>
        <v>156.56058545454607</v>
      </c>
      <c r="G49" s="42">
        <f>'[1]Year 2'!J57</f>
        <v>223.38</v>
      </c>
      <c r="H49" s="42">
        <f>'[1]Year 2'!M57</f>
        <v>81.163003298461518</v>
      </c>
      <c r="I49" s="42">
        <f>'[1]Year 2'!N57</f>
        <v>461.10358875300761</v>
      </c>
      <c r="J49" s="40" t="s">
        <v>119</v>
      </c>
    </row>
    <row r="50" spans="1:10" ht="14.1" customHeight="1">
      <c r="A50" s="30" t="s">
        <v>146</v>
      </c>
      <c r="B50" s="30"/>
      <c r="C50" s="30"/>
      <c r="D50" s="30"/>
      <c r="E50" s="30"/>
      <c r="F50" s="39"/>
      <c r="G50" s="39"/>
      <c r="H50" s="39"/>
      <c r="I50" s="39"/>
      <c r="J50" s="30"/>
    </row>
    <row r="51" spans="1:10" ht="14.1" customHeight="1">
      <c r="A51" s="30"/>
      <c r="B51" s="30" t="s">
        <v>162</v>
      </c>
      <c r="C51" s="30"/>
      <c r="D51" s="30"/>
      <c r="E51" s="30"/>
      <c r="F51" s="39">
        <f>'[1]Year 2'!F59</f>
        <v>0</v>
      </c>
      <c r="G51" s="39">
        <f>'[1]Year 2'!J59</f>
        <v>6</v>
      </c>
      <c r="H51" s="39">
        <f>'[1]Year 2'!M59</f>
        <v>0</v>
      </c>
      <c r="I51" s="39">
        <f>'[1]Year 2'!N59</f>
        <v>6</v>
      </c>
      <c r="J51" s="40" t="s">
        <v>119</v>
      </c>
    </row>
    <row r="52" spans="1:10" ht="14.1" customHeight="1">
      <c r="A52" s="30"/>
      <c r="B52" s="30" t="s">
        <v>134</v>
      </c>
      <c r="C52" s="30"/>
      <c r="D52" s="30"/>
      <c r="E52" s="30"/>
      <c r="F52" s="39">
        <f>'[1]Year 2'!F60</f>
        <v>4.1316982154400002</v>
      </c>
      <c r="G52" s="39">
        <f>'[1]Year 2'!J60</f>
        <v>0</v>
      </c>
      <c r="H52" s="39">
        <f>'[1]Year 2'!M60</f>
        <v>4.7470338461538457</v>
      </c>
      <c r="I52" s="39">
        <f>'[1]Year 2'!N60</f>
        <v>8.8787320615938459</v>
      </c>
      <c r="J52" s="40" t="s">
        <v>119</v>
      </c>
    </row>
    <row r="53" spans="1:10" ht="14.1" customHeight="1">
      <c r="A53" s="30"/>
      <c r="B53" s="30" t="s">
        <v>138</v>
      </c>
      <c r="C53" s="30"/>
      <c r="D53" s="30"/>
      <c r="E53" s="30"/>
      <c r="F53" s="39">
        <f>'[1]Year 2'!F61</f>
        <v>6.9333333333333327</v>
      </c>
      <c r="G53" s="39">
        <f>'[1]Year 2'!J61</f>
        <v>0</v>
      </c>
      <c r="H53" s="39">
        <f>'[1]Year 2'!M61</f>
        <v>158.23446153846152</v>
      </c>
      <c r="I53" s="39">
        <f>'[1]Year 2'!N61</f>
        <v>165.16779487179485</v>
      </c>
      <c r="J53" s="40" t="s">
        <v>119</v>
      </c>
    </row>
    <row r="54" spans="1:10" ht="14.1" customHeight="1">
      <c r="A54" s="30"/>
      <c r="B54" s="30" t="s">
        <v>140</v>
      </c>
      <c r="C54" s="30"/>
      <c r="D54" s="30"/>
      <c r="E54" s="30"/>
      <c r="F54" s="39">
        <f>'[1]Year 2'!F62</f>
        <v>95.744236354432019</v>
      </c>
      <c r="G54" s="39">
        <f>'[1]Year 2'!J62</f>
        <v>0</v>
      </c>
      <c r="H54" s="39">
        <f>'[1]Year 2'!M62</f>
        <v>31.646892307692305</v>
      </c>
      <c r="I54" s="39">
        <f>'[1]Year 2'!N62</f>
        <v>127.39112866212432</v>
      </c>
      <c r="J54" s="40" t="s">
        <v>119</v>
      </c>
    </row>
    <row r="55" spans="1:10" ht="14.1" customHeight="1">
      <c r="A55" s="30"/>
      <c r="B55" s="30" t="s">
        <v>168</v>
      </c>
      <c r="C55" s="30"/>
      <c r="D55" s="30"/>
      <c r="E55" s="30"/>
      <c r="F55" s="39">
        <f>'[1]Year 2'!F63</f>
        <v>4.1913106811169598</v>
      </c>
      <c r="G55" s="39">
        <f>'[1]Year 2'!J65</f>
        <v>140</v>
      </c>
      <c r="H55" s="39">
        <f>'[1]Year 2'!M63</f>
        <v>3.9590262276923069</v>
      </c>
      <c r="I55" s="39">
        <f>SUM(F55:H55)</f>
        <v>148.15033690880927</v>
      </c>
      <c r="J55" s="40" t="s">
        <v>119</v>
      </c>
    </row>
    <row r="56" spans="1:10" ht="14.1" customHeight="1" thickBot="1">
      <c r="A56" s="30"/>
      <c r="B56" s="30" t="s">
        <v>170</v>
      </c>
      <c r="C56" s="30"/>
      <c r="D56" s="30"/>
      <c r="E56" s="30"/>
      <c r="F56" s="39">
        <f>'[1]Year 2'!F66</f>
        <v>4.1913106811169598</v>
      </c>
      <c r="G56" s="39">
        <f>'[1]Year 2'!J67+'[1]Year 2'!J69</f>
        <v>528</v>
      </c>
      <c r="H56" s="39">
        <f>'[1]Year 2'!M66</f>
        <v>3.9590262276923069</v>
      </c>
      <c r="I56" s="39">
        <f>SUM(F56:H56)</f>
        <v>536.15033690880932</v>
      </c>
      <c r="J56" s="40" t="s">
        <v>119</v>
      </c>
    </row>
    <row r="57" spans="1:10" ht="14.1" customHeight="1">
      <c r="A57" s="33"/>
      <c r="B57" s="33"/>
      <c r="C57" s="33"/>
      <c r="D57" s="33"/>
      <c r="E57" s="33"/>
      <c r="F57" s="34" t="s">
        <v>65</v>
      </c>
      <c r="G57" s="34" t="s">
        <v>66</v>
      </c>
      <c r="H57" s="34" t="s">
        <v>67</v>
      </c>
      <c r="I57" s="34" t="s">
        <v>68</v>
      </c>
      <c r="J57" s="34" t="s">
        <v>69</v>
      </c>
    </row>
    <row r="58" spans="1:10" ht="14.1" customHeight="1" thickBot="1">
      <c r="A58" s="35" t="s">
        <v>70</v>
      </c>
      <c r="B58" s="35" t="s">
        <v>71</v>
      </c>
      <c r="C58" s="35"/>
      <c r="D58" s="35"/>
      <c r="E58" s="35"/>
      <c r="F58" s="36" t="s">
        <v>72</v>
      </c>
      <c r="G58" s="36" t="s">
        <v>72</v>
      </c>
      <c r="H58" s="36" t="s">
        <v>72</v>
      </c>
      <c r="I58" s="36" t="s">
        <v>72</v>
      </c>
      <c r="J58" s="36" t="s">
        <v>72</v>
      </c>
    </row>
    <row r="59" spans="1:10" ht="14.1" customHeight="1">
      <c r="A59" s="30"/>
      <c r="B59" s="30" t="s">
        <v>171</v>
      </c>
      <c r="C59" s="30"/>
      <c r="D59" s="30"/>
      <c r="E59" s="30"/>
      <c r="F59" s="39">
        <f>'[1]Year 2'!F70</f>
        <v>0</v>
      </c>
      <c r="G59" s="39">
        <f>'[1]Year 2'!J70</f>
        <v>0</v>
      </c>
      <c r="H59" s="39">
        <f>'[1]Year 2'!M70</f>
        <v>253.17513846153844</v>
      </c>
      <c r="I59" s="39">
        <f>'[1]Year 2'!N70</f>
        <v>253.17513846153844</v>
      </c>
      <c r="J59" s="40" t="s">
        <v>119</v>
      </c>
    </row>
    <row r="60" spans="1:10" ht="14.1" customHeight="1">
      <c r="A60" s="41" t="s">
        <v>148</v>
      </c>
      <c r="B60" s="41"/>
      <c r="C60" s="41"/>
      <c r="D60" s="41"/>
      <c r="E60" s="41"/>
      <c r="F60" s="42">
        <f>'[1]Year 2'!F71</f>
        <v>115.19188926543927</v>
      </c>
      <c r="G60" s="42">
        <f>'[1]Year 2'!J71</f>
        <v>674</v>
      </c>
      <c r="H60" s="42">
        <f>'[1]Year 2'!M71</f>
        <v>455.72157860923073</v>
      </c>
      <c r="I60" s="42">
        <f>'[1]Year 2'!N71</f>
        <v>1244.91346787467</v>
      </c>
      <c r="J60" s="40" t="s">
        <v>119</v>
      </c>
    </row>
    <row r="61" spans="1:10" ht="14.1" customHeight="1">
      <c r="A61" s="30" t="s">
        <v>149</v>
      </c>
      <c r="B61" s="30"/>
      <c r="C61" s="30"/>
      <c r="D61" s="30"/>
      <c r="E61" s="30"/>
      <c r="F61" s="39"/>
      <c r="G61" s="39"/>
      <c r="H61" s="39"/>
      <c r="I61" s="39"/>
      <c r="J61" s="30"/>
    </row>
    <row r="62" spans="1:10" ht="14.1" customHeight="1">
      <c r="A62" s="30"/>
      <c r="B62" s="30" t="s">
        <v>162</v>
      </c>
      <c r="C62" s="30"/>
      <c r="D62" s="30"/>
      <c r="E62" s="30"/>
      <c r="F62" s="39">
        <f>'[1]Year 2'!F73</f>
        <v>0</v>
      </c>
      <c r="G62" s="39">
        <f>'[1]Year 2'!J73</f>
        <v>6</v>
      </c>
      <c r="H62" s="39">
        <f>'[1]Year 2'!M73</f>
        <v>0</v>
      </c>
      <c r="I62" s="39">
        <f>'[1]Year 2'!N73</f>
        <v>6</v>
      </c>
      <c r="J62" s="40" t="s">
        <v>119</v>
      </c>
    </row>
    <row r="63" spans="1:10" ht="14.1" customHeight="1">
      <c r="A63" s="30"/>
      <c r="B63" s="30" t="s">
        <v>140</v>
      </c>
      <c r="C63" s="30"/>
      <c r="D63" s="30"/>
      <c r="E63" s="30"/>
      <c r="F63" s="39">
        <f>'[1]Year 2'!F74</f>
        <v>95.744236354432019</v>
      </c>
      <c r="G63" s="39">
        <f>'[1]Year 2'!J74</f>
        <v>0</v>
      </c>
      <c r="H63" s="39">
        <f>'[1]Year 2'!M74</f>
        <v>31.646892307692305</v>
      </c>
      <c r="I63" s="39">
        <f>'[1]Year 2'!N74</f>
        <v>127.39112866212432</v>
      </c>
      <c r="J63" s="40" t="s">
        <v>119</v>
      </c>
    </row>
    <row r="64" spans="1:10" ht="14.1" customHeight="1">
      <c r="A64" s="30"/>
      <c r="B64" s="30" t="s">
        <v>168</v>
      </c>
      <c r="C64" s="30"/>
      <c r="D64" s="30"/>
      <c r="E64" s="30"/>
      <c r="F64" s="39">
        <f>'[1]Year 2'!F75</f>
        <v>4.1913106811169598</v>
      </c>
      <c r="G64" s="39">
        <f>'[1]Year 2'!J76</f>
        <v>140</v>
      </c>
      <c r="H64" s="39">
        <f>'[1]Year 2'!M75</f>
        <v>3.9590262276923069</v>
      </c>
      <c r="I64" s="39">
        <f>SUM(F64:H64)</f>
        <v>148.15033690880927</v>
      </c>
      <c r="J64" s="40" t="s">
        <v>119</v>
      </c>
    </row>
    <row r="65" spans="1:10" ht="14.1" customHeight="1">
      <c r="A65" s="30"/>
      <c r="B65" s="30" t="s">
        <v>170</v>
      </c>
      <c r="C65" s="30"/>
      <c r="D65" s="30"/>
      <c r="E65" s="30"/>
      <c r="F65" s="39">
        <f>'[1]Year 2'!F78</f>
        <v>4.1913106811169598</v>
      </c>
      <c r="G65" s="39">
        <f>'[1]Year 2'!J79</f>
        <v>240</v>
      </c>
      <c r="H65" s="39">
        <f>'[1]Year 2'!M78</f>
        <v>3.9590262276923069</v>
      </c>
      <c r="I65" s="39">
        <f>SUM(F65:H65)</f>
        <v>248.15033690880927</v>
      </c>
      <c r="J65" s="40" t="s">
        <v>119</v>
      </c>
    </row>
    <row r="66" spans="1:10" ht="14.1" customHeight="1">
      <c r="A66" s="30"/>
      <c r="B66" s="30" t="s">
        <v>172</v>
      </c>
      <c r="C66" s="30"/>
      <c r="D66" s="30"/>
      <c r="E66" s="30"/>
      <c r="F66" s="39">
        <f>'[1]Year 2'!F80</f>
        <v>0</v>
      </c>
      <c r="G66" s="39">
        <f>'[1]Year 2'!J80</f>
        <v>244</v>
      </c>
      <c r="H66" s="39">
        <f>'[1]Year 2'!M80</f>
        <v>0</v>
      </c>
      <c r="I66" s="39">
        <f>'[1]Year 2'!N80</f>
        <v>244</v>
      </c>
      <c r="J66" s="40" t="s">
        <v>119</v>
      </c>
    </row>
    <row r="67" spans="1:10" ht="14.1" customHeight="1">
      <c r="A67" s="30"/>
      <c r="B67" s="30" t="s">
        <v>173</v>
      </c>
      <c r="C67" s="30"/>
      <c r="D67" s="30"/>
      <c r="E67" s="32">
        <f>'[1]Year 2'!B81</f>
        <v>4000</v>
      </c>
      <c r="F67" s="39"/>
      <c r="G67" s="39"/>
      <c r="H67" s="39"/>
      <c r="I67" s="39"/>
      <c r="J67" s="40" t="s">
        <v>119</v>
      </c>
    </row>
    <row r="68" spans="1:10" ht="14.1" customHeight="1">
      <c r="A68" s="30"/>
      <c r="B68" s="30" t="s">
        <v>174</v>
      </c>
      <c r="C68" s="30"/>
      <c r="D68" s="30"/>
      <c r="E68" s="43" t="s">
        <v>81</v>
      </c>
      <c r="F68" s="39"/>
      <c r="G68" s="39"/>
      <c r="H68" s="39"/>
      <c r="I68" s="39"/>
      <c r="J68" s="40"/>
    </row>
    <row r="69" spans="1:10" ht="14.1" customHeight="1">
      <c r="A69" s="30"/>
      <c r="B69" s="30" t="s">
        <v>175</v>
      </c>
      <c r="C69" s="30"/>
      <c r="D69" s="30"/>
      <c r="E69" s="44">
        <f>'[1]Year 2'!B83</f>
        <v>0.8</v>
      </c>
      <c r="F69" s="39"/>
      <c r="G69" s="39"/>
      <c r="H69" s="39"/>
      <c r="I69" s="39"/>
      <c r="J69" s="40" t="s">
        <v>119</v>
      </c>
    </row>
    <row r="70" spans="1:10" ht="14.1" customHeight="1">
      <c r="A70" s="30"/>
      <c r="B70" s="31" t="s">
        <v>176</v>
      </c>
      <c r="C70" s="30"/>
      <c r="D70" s="30"/>
      <c r="E70" s="32">
        <f>'[1]Year 2'!B84</f>
        <v>3200</v>
      </c>
      <c r="F70" s="39"/>
      <c r="G70" s="39"/>
      <c r="H70" s="39"/>
      <c r="I70" s="39"/>
      <c r="J70" s="40" t="s">
        <v>119</v>
      </c>
    </row>
    <row r="71" spans="1:10" ht="14.1" customHeight="1">
      <c r="A71" s="30"/>
      <c r="B71" s="30" t="s">
        <v>177</v>
      </c>
      <c r="C71" s="30"/>
      <c r="D71" s="30"/>
      <c r="E71" s="43" t="s">
        <v>81</v>
      </c>
      <c r="F71" s="39"/>
      <c r="G71" s="39"/>
      <c r="H71" s="39"/>
      <c r="I71" s="39"/>
      <c r="J71" s="40"/>
    </row>
    <row r="72" spans="1:10" ht="14.1" customHeight="1">
      <c r="A72" s="30"/>
      <c r="B72" s="30" t="s">
        <v>178</v>
      </c>
      <c r="C72" s="30"/>
      <c r="D72" s="30"/>
      <c r="E72" s="44">
        <f>'[1]Year 2'!B86</f>
        <v>0.19999999999999996</v>
      </c>
      <c r="F72" s="39"/>
      <c r="G72" s="39"/>
      <c r="H72" s="39"/>
      <c r="I72" s="39"/>
      <c r="J72" s="40" t="s">
        <v>119</v>
      </c>
    </row>
    <row r="73" spans="1:10" ht="14.1" customHeight="1">
      <c r="A73" s="30"/>
      <c r="B73" s="30" t="s">
        <v>179</v>
      </c>
      <c r="C73" s="30"/>
      <c r="D73" s="30"/>
      <c r="E73" s="32">
        <f>'[1]Year 2'!B87</f>
        <v>799.99999999999977</v>
      </c>
      <c r="F73" s="39"/>
      <c r="G73" s="39"/>
      <c r="H73" s="39"/>
      <c r="I73" s="39"/>
      <c r="J73" s="40" t="s">
        <v>119</v>
      </c>
    </row>
    <row r="74" spans="1:10" ht="14.1" customHeight="1">
      <c r="A74" s="30"/>
      <c r="B74" s="30" t="s">
        <v>180</v>
      </c>
      <c r="C74" s="30"/>
      <c r="D74" s="30"/>
      <c r="E74" s="32">
        <f>'[1]Year 2'!B88</f>
        <v>0</v>
      </c>
      <c r="F74" s="39"/>
      <c r="G74" s="39"/>
      <c r="H74" s="39"/>
      <c r="I74" s="39"/>
      <c r="J74" s="40" t="s">
        <v>119</v>
      </c>
    </row>
    <row r="75" spans="1:10" ht="14.1" customHeight="1">
      <c r="A75" s="30"/>
      <c r="B75" s="30"/>
      <c r="C75" s="30"/>
      <c r="D75" s="30"/>
      <c r="E75" s="43" t="s">
        <v>81</v>
      </c>
      <c r="F75" s="39"/>
      <c r="G75" s="39"/>
      <c r="H75" s="39"/>
      <c r="I75" s="39"/>
      <c r="J75" s="40"/>
    </row>
    <row r="76" spans="1:10" ht="14.1" customHeight="1">
      <c r="A76" s="30"/>
      <c r="B76" s="31" t="s">
        <v>181</v>
      </c>
      <c r="C76" s="30"/>
      <c r="D76" s="30"/>
      <c r="E76" s="43" t="s">
        <v>81</v>
      </c>
      <c r="F76" s="39"/>
      <c r="G76" s="39"/>
      <c r="H76" s="39"/>
      <c r="I76" s="39"/>
      <c r="J76" s="40"/>
    </row>
    <row r="77" spans="1:10" ht="14.1" customHeight="1">
      <c r="A77" s="30"/>
      <c r="B77" s="31" t="s">
        <v>182</v>
      </c>
      <c r="C77" s="30"/>
      <c r="D77" s="30"/>
      <c r="E77" s="32">
        <f>'[1]Year 2'!B91</f>
        <v>1066.6666656</v>
      </c>
      <c r="F77" s="39"/>
      <c r="G77" s="39"/>
      <c r="H77" s="39"/>
      <c r="I77" s="39"/>
      <c r="J77" s="40" t="s">
        <v>119</v>
      </c>
    </row>
    <row r="78" spans="1:10" ht="14.1" customHeight="1">
      <c r="A78" s="30"/>
      <c r="B78" s="30" t="s">
        <v>183</v>
      </c>
      <c r="C78" s="30"/>
      <c r="D78" s="30"/>
      <c r="E78" s="43" t="s">
        <v>81</v>
      </c>
      <c r="F78" s="39"/>
      <c r="G78" s="39"/>
      <c r="H78" s="39"/>
      <c r="I78" s="39"/>
      <c r="J78" s="40"/>
    </row>
    <row r="79" spans="1:10" ht="14.1" customHeight="1">
      <c r="A79" s="30"/>
      <c r="B79" s="31" t="s">
        <v>184</v>
      </c>
      <c r="C79" s="30"/>
      <c r="D79" s="30"/>
      <c r="E79" s="32">
        <f>'[1]Year 2'!B93</f>
        <v>2844.4444415999997</v>
      </c>
      <c r="F79" s="39">
        <f>'[1]Year 2'!F93</f>
        <v>0</v>
      </c>
      <c r="G79" s="39">
        <f>'[1]Year 2'!J93</f>
        <v>327.11111078399995</v>
      </c>
      <c r="H79" s="39">
        <f>'[1]Year 2'!M93</f>
        <v>0</v>
      </c>
      <c r="I79" s="39">
        <f>'[1]Year 2'!N93</f>
        <v>327.11111078399995</v>
      </c>
      <c r="J79" s="40" t="s">
        <v>119</v>
      </c>
    </row>
    <row r="80" spans="1:10" ht="14.1" customHeight="1">
      <c r="A80" s="30"/>
      <c r="B80" s="31" t="s">
        <v>185</v>
      </c>
      <c r="C80" s="30"/>
      <c r="D80" s="30"/>
      <c r="E80" s="32">
        <f>'[1]Year 2'!B94</f>
        <v>237.03703679999998</v>
      </c>
      <c r="F80" s="39">
        <f>'[1]Year 2'!F94</f>
        <v>0</v>
      </c>
      <c r="G80" s="39">
        <f>'[1]Year 2'!J94</f>
        <v>130.37037024</v>
      </c>
      <c r="H80" s="39">
        <f>'[1]Year 2'!M94</f>
        <v>0</v>
      </c>
      <c r="I80" s="39">
        <f>'[1]Year 2'!N94</f>
        <v>130.37037024</v>
      </c>
      <c r="J80" s="40" t="s">
        <v>119</v>
      </c>
    </row>
    <row r="81" spans="1:10" ht="14.1" customHeight="1">
      <c r="A81" s="30"/>
      <c r="B81" s="30" t="s">
        <v>186</v>
      </c>
      <c r="C81" s="30"/>
      <c r="D81" s="30"/>
      <c r="E81" s="30"/>
      <c r="F81" s="30"/>
      <c r="G81" s="30"/>
      <c r="H81" s="30"/>
      <c r="I81" s="30"/>
      <c r="J81" s="30"/>
    </row>
    <row r="82" spans="1:10" ht="14.1" customHeight="1">
      <c r="A82" s="30"/>
      <c r="B82" s="30"/>
      <c r="C82" s="45" t="s">
        <v>187</v>
      </c>
      <c r="D82" s="30"/>
      <c r="E82" s="30"/>
      <c r="F82" s="39">
        <f>'[1]Year 2'!F95</f>
        <v>0</v>
      </c>
      <c r="G82" s="39">
        <f>'[1]Year 2'!J95</f>
        <v>0</v>
      </c>
      <c r="H82" s="39">
        <f>'[1]Year 2'!M95</f>
        <v>829.62962879999998</v>
      </c>
      <c r="I82" s="39">
        <f>'[1]Year 2'!N95</f>
        <v>829.62962879999998</v>
      </c>
      <c r="J82" s="40" t="s">
        <v>119</v>
      </c>
    </row>
    <row r="83" spans="1:10" ht="14.1" customHeight="1">
      <c r="A83" s="30"/>
      <c r="B83" s="30"/>
      <c r="C83" s="46" t="s">
        <v>56</v>
      </c>
      <c r="D83" s="30"/>
      <c r="E83" s="30"/>
      <c r="F83" s="39">
        <f>'[1]Year 2'!F96</f>
        <v>0</v>
      </c>
      <c r="G83" s="39">
        <f>'[1]Year 2'!J96</f>
        <v>0</v>
      </c>
      <c r="H83" s="39">
        <f>'[1]Year 2'!M96</f>
        <v>118.51851839999999</v>
      </c>
      <c r="I83" s="39">
        <f>'[1]Year 2'!N96</f>
        <v>118.51851839999999</v>
      </c>
      <c r="J83" s="40" t="s">
        <v>119</v>
      </c>
    </row>
    <row r="84" spans="1:10" ht="14.1" customHeight="1">
      <c r="A84" s="30"/>
      <c r="B84" s="30"/>
      <c r="C84" s="46" t="s">
        <v>188</v>
      </c>
      <c r="D84" s="30"/>
      <c r="E84" s="30"/>
      <c r="F84" s="39">
        <f>'[1]Year 2'!F97</f>
        <v>0</v>
      </c>
      <c r="G84" s="39">
        <f>'[1]Year 2'!J97</f>
        <v>0</v>
      </c>
      <c r="H84" s="39">
        <f>'[1]Year 2'!M97</f>
        <v>59.259259199999995</v>
      </c>
      <c r="I84" s="39">
        <f>'[1]Year 2'!N97</f>
        <v>59.259259199999995</v>
      </c>
      <c r="J84" s="40" t="s">
        <v>119</v>
      </c>
    </row>
    <row r="85" spans="1:10" ht="14.1" customHeight="1">
      <c r="A85" s="30"/>
      <c r="B85" s="30" t="s">
        <v>189</v>
      </c>
      <c r="C85" s="30"/>
      <c r="D85" s="30"/>
      <c r="E85" s="30"/>
      <c r="F85" s="39">
        <f>'[1]Year 2'!F98</f>
        <v>8.8698572241714277</v>
      </c>
      <c r="G85" s="39">
        <f>'[1]Year 2'!J98</f>
        <v>0</v>
      </c>
      <c r="H85" s="39">
        <f>'[1]Year 2'!M98</f>
        <v>59.399999999999991</v>
      </c>
      <c r="I85" s="39">
        <f>'[1]Year 2'!N98</f>
        <v>68.269857224171417</v>
      </c>
      <c r="J85" s="40" t="s">
        <v>119</v>
      </c>
    </row>
    <row r="86" spans="1:10" ht="14.1" customHeight="1">
      <c r="A86" s="30"/>
      <c r="B86" s="30" t="s">
        <v>190</v>
      </c>
      <c r="C86" s="30"/>
      <c r="D86" s="30"/>
      <c r="E86" s="30"/>
      <c r="F86" s="39">
        <f>'[1]Year 2'!F99</f>
        <v>268.00493066666667</v>
      </c>
      <c r="G86" s="39">
        <f>'[1]Year 2'!J99</f>
        <v>0</v>
      </c>
      <c r="H86" s="39">
        <f>'[1]Year 2'!M99</f>
        <v>0</v>
      </c>
      <c r="I86" s="39">
        <f>'[1]Year 2'!N99</f>
        <v>268.00493066666667</v>
      </c>
      <c r="J86" s="40" t="s">
        <v>119</v>
      </c>
    </row>
    <row r="87" spans="1:10" ht="14.1" customHeight="1">
      <c r="A87" s="30"/>
      <c r="B87" s="30" t="s">
        <v>191</v>
      </c>
      <c r="C87" s="30"/>
      <c r="D87" s="30"/>
      <c r="E87" s="30"/>
      <c r="F87" s="39">
        <f>'[1]Year 2'!F100</f>
        <v>19.66972738853503</v>
      </c>
      <c r="G87" s="39">
        <f>'[1]Year 2'!J100</f>
        <v>0</v>
      </c>
      <c r="H87" s="39">
        <f>'[1]Year 2'!M100</f>
        <v>0</v>
      </c>
      <c r="I87" s="39">
        <f>'[1]Year 2'!N100</f>
        <v>19.66972738853503</v>
      </c>
      <c r="J87" s="40" t="s">
        <v>119</v>
      </c>
    </row>
    <row r="88" spans="1:10" ht="14.1" customHeight="1">
      <c r="A88" s="30"/>
      <c r="B88" s="30" t="s">
        <v>192</v>
      </c>
      <c r="C88" s="30"/>
      <c r="D88" s="30"/>
      <c r="E88" s="30"/>
      <c r="F88" s="39">
        <f>'[1]Year 2'!F101</f>
        <v>73.855233066666656</v>
      </c>
      <c r="G88" s="39">
        <f>'[1]Year 2'!J101</f>
        <v>0</v>
      </c>
      <c r="H88" s="39">
        <f>'[1]Year 2'!M101</f>
        <v>25.317513846153844</v>
      </c>
      <c r="I88" s="39">
        <f>'[1]Year 2'!N101</f>
        <v>99.1727469128205</v>
      </c>
      <c r="J88" s="40" t="s">
        <v>119</v>
      </c>
    </row>
    <row r="89" spans="1:10" ht="14.1" customHeight="1">
      <c r="A89" s="41" t="s">
        <v>152</v>
      </c>
      <c r="B89" s="41"/>
      <c r="C89" s="41"/>
      <c r="D89" s="41"/>
      <c r="E89" s="41"/>
      <c r="F89" s="42">
        <f>'[1]Year 2'!F102</f>
        <v>474.5266060627057</v>
      </c>
      <c r="G89" s="42">
        <f>'[1]Year 2'!J102</f>
        <v>1087.481481024</v>
      </c>
      <c r="H89" s="42">
        <f>'[1]Year 2'!M102</f>
        <v>1131.6898650092307</v>
      </c>
      <c r="I89" s="42">
        <f>'[1]Year 2'!N102</f>
        <v>2693.6979520959367</v>
      </c>
      <c r="J89" s="40" t="s">
        <v>119</v>
      </c>
    </row>
    <row r="90" spans="1:10" ht="14.1" customHeight="1">
      <c r="A90" s="30" t="s">
        <v>96</v>
      </c>
      <c r="B90" s="30"/>
      <c r="C90" s="30"/>
      <c r="D90" s="30"/>
      <c r="E90" s="30"/>
      <c r="F90" s="39"/>
      <c r="G90" s="39"/>
      <c r="H90" s="39"/>
      <c r="I90" s="39"/>
      <c r="J90" s="30"/>
    </row>
    <row r="91" spans="1:10" ht="14.1" customHeight="1">
      <c r="A91" s="30"/>
      <c r="B91" s="30" t="s">
        <v>162</v>
      </c>
      <c r="C91" s="30"/>
      <c r="D91" s="30"/>
      <c r="E91" s="30"/>
      <c r="F91" s="39">
        <f>'[1]Year 2'!F104</f>
        <v>0</v>
      </c>
      <c r="G91" s="39">
        <f>'[1]Year 2'!J104</f>
        <v>6</v>
      </c>
      <c r="H91" s="39">
        <f>'[1]Year 2'!M104</f>
        <v>0</v>
      </c>
      <c r="I91" s="39">
        <f>'[1]Year 2'!N104</f>
        <v>6</v>
      </c>
      <c r="J91" s="40" t="s">
        <v>119</v>
      </c>
    </row>
    <row r="92" spans="1:10" ht="14.1" customHeight="1">
      <c r="A92" s="30"/>
      <c r="B92" s="30" t="s">
        <v>168</v>
      </c>
      <c r="C92" s="30"/>
      <c r="D92" s="30"/>
      <c r="E92" s="30"/>
      <c r="F92" s="39">
        <f>'[1]Year 2'!F105</f>
        <v>4.1913106811169598</v>
      </c>
      <c r="G92" s="39">
        <f>'[1]Year 2'!J106</f>
        <v>16</v>
      </c>
      <c r="H92" s="39">
        <f>'[1]Year 2'!M105</f>
        <v>3.9590262276923069</v>
      </c>
      <c r="I92" s="39">
        <f>SUM(F92:H92)</f>
        <v>24.150336908809265</v>
      </c>
      <c r="J92" s="40" t="s">
        <v>119</v>
      </c>
    </row>
    <row r="93" spans="1:10" ht="14.1" customHeight="1">
      <c r="A93" s="30"/>
      <c r="B93" s="31" t="s">
        <v>182</v>
      </c>
      <c r="C93" s="30"/>
      <c r="D93" s="30"/>
      <c r="E93" s="32">
        <f>'[1]Year 2'!B107</f>
        <v>2133.3333331199997</v>
      </c>
      <c r="F93" s="39"/>
      <c r="G93" s="39"/>
      <c r="H93" s="39"/>
      <c r="I93" s="39"/>
      <c r="J93" s="40" t="s">
        <v>119</v>
      </c>
    </row>
    <row r="94" spans="1:10" ht="14.1" customHeight="1">
      <c r="A94" s="30"/>
      <c r="B94" s="30" t="s">
        <v>183</v>
      </c>
      <c r="C94" s="30"/>
      <c r="D94" s="30"/>
      <c r="E94" s="30"/>
      <c r="F94" s="39"/>
      <c r="G94" s="39"/>
      <c r="H94" s="39"/>
      <c r="I94" s="39"/>
      <c r="J94" s="40"/>
    </row>
    <row r="95" spans="1:10" ht="14.1" customHeight="1">
      <c r="A95" s="30"/>
      <c r="B95" s="31" t="s">
        <v>184</v>
      </c>
      <c r="C95" s="30"/>
      <c r="D95" s="30"/>
      <c r="E95" s="32">
        <f>'[1]Year 2'!B109</f>
        <v>5688.8888883199988</v>
      </c>
      <c r="F95" s="39">
        <f>'[1]Year 2'!F109</f>
        <v>0</v>
      </c>
      <c r="G95" s="39">
        <f>'[1]Year 2'!J109</f>
        <v>654.22222215679994</v>
      </c>
      <c r="H95" s="39">
        <f>'[1]Year 2'!M109</f>
        <v>0</v>
      </c>
      <c r="I95" s="39">
        <f>'[1]Year 2'!N109</f>
        <v>654.22222215679994</v>
      </c>
      <c r="J95" s="40" t="s">
        <v>119</v>
      </c>
    </row>
    <row r="96" spans="1:10" ht="14.1" customHeight="1">
      <c r="A96" s="30"/>
      <c r="B96" s="31" t="s">
        <v>185</v>
      </c>
      <c r="C96" s="30"/>
      <c r="D96" s="30"/>
      <c r="E96" s="32">
        <f>'[1]Year 2'!B110</f>
        <v>474.07407402666655</v>
      </c>
      <c r="F96" s="39">
        <f>'[1]Year 2'!F110</f>
        <v>0</v>
      </c>
      <c r="G96" s="39">
        <f>'[1]Year 2'!J110</f>
        <v>260.74074071466663</v>
      </c>
      <c r="H96" s="39">
        <f>'[1]Year 2'!M110</f>
        <v>0</v>
      </c>
      <c r="I96" s="39">
        <f>'[1]Year 2'!N110</f>
        <v>260.74074071466663</v>
      </c>
      <c r="J96" s="40" t="s">
        <v>119</v>
      </c>
    </row>
    <row r="97" spans="1:10" ht="14.1" customHeight="1">
      <c r="A97" s="30"/>
      <c r="B97" s="30" t="s">
        <v>186</v>
      </c>
      <c r="C97" s="30"/>
      <c r="D97" s="30"/>
      <c r="E97" s="30"/>
      <c r="F97" s="30"/>
      <c r="G97" s="30"/>
      <c r="H97" s="30"/>
      <c r="I97" s="30"/>
      <c r="J97" s="30"/>
    </row>
    <row r="98" spans="1:10" ht="14.1" customHeight="1">
      <c r="A98" s="30"/>
      <c r="B98" s="30"/>
      <c r="C98" s="45" t="s">
        <v>187</v>
      </c>
      <c r="D98" s="30"/>
      <c r="E98" s="30"/>
      <c r="F98" s="39">
        <f>'[1]Year 2'!F111</f>
        <v>0</v>
      </c>
      <c r="G98" s="39">
        <f>'[1]Year 2'!J111</f>
        <v>0</v>
      </c>
      <c r="H98" s="39">
        <f>'[1]Year 2'!M111</f>
        <v>1659.259259093333</v>
      </c>
      <c r="I98" s="39">
        <f>'[1]Year 2'!N111</f>
        <v>1659.259259093333</v>
      </c>
      <c r="J98" s="40" t="s">
        <v>119</v>
      </c>
    </row>
    <row r="99" spans="1:10" ht="14.1" customHeight="1">
      <c r="A99" s="30"/>
      <c r="B99" s="30"/>
      <c r="C99" s="46" t="s">
        <v>56</v>
      </c>
      <c r="D99" s="30"/>
      <c r="E99" s="30"/>
      <c r="F99" s="39">
        <f>'[1]Year 2'!F112</f>
        <v>0</v>
      </c>
      <c r="G99" s="39">
        <f>'[1]Year 2'!J112</f>
        <v>0</v>
      </c>
      <c r="H99" s="39">
        <f>'[1]Year 2'!M112</f>
        <v>237.03703701333328</v>
      </c>
      <c r="I99" s="39">
        <f>'[1]Year 2'!N112</f>
        <v>237.03703701333328</v>
      </c>
      <c r="J99" s="40" t="s">
        <v>119</v>
      </c>
    </row>
    <row r="100" spans="1:10" ht="14.1" customHeight="1">
      <c r="A100" s="30"/>
      <c r="B100" s="30"/>
      <c r="C100" s="46" t="s">
        <v>188</v>
      </c>
      <c r="D100" s="30"/>
      <c r="E100" s="30"/>
      <c r="F100" s="39">
        <f>'[1]Year 2'!F113</f>
        <v>0</v>
      </c>
      <c r="G100" s="39">
        <f>'[1]Year 2'!J113</f>
        <v>0</v>
      </c>
      <c r="H100" s="39">
        <f>'[1]Year 2'!M113</f>
        <v>118.51851850666664</v>
      </c>
      <c r="I100" s="39">
        <f>'[1]Year 2'!N113</f>
        <v>118.51851850666664</v>
      </c>
      <c r="J100" s="40" t="s">
        <v>119</v>
      </c>
    </row>
    <row r="101" spans="1:10" ht="14.1" customHeight="1">
      <c r="A101" s="30"/>
      <c r="B101" s="30" t="s">
        <v>189</v>
      </c>
      <c r="C101" s="30"/>
      <c r="D101" s="30"/>
      <c r="E101" s="30"/>
      <c r="F101" s="39">
        <f>'[1]Year 2'!F114</f>
        <v>35.479428896685711</v>
      </c>
      <c r="G101" s="39">
        <f>'[1]Year 2'!J114</f>
        <v>0</v>
      </c>
      <c r="H101" s="39">
        <f>'[1]Year 2'!M114</f>
        <v>198</v>
      </c>
      <c r="I101" s="39">
        <f>'[1]Year 2'!N114</f>
        <v>233.4794288966857</v>
      </c>
      <c r="J101" s="40" t="s">
        <v>119</v>
      </c>
    </row>
    <row r="102" spans="1:10" ht="14.1" customHeight="1">
      <c r="A102" s="30"/>
      <c r="B102" s="30" t="s">
        <v>190</v>
      </c>
      <c r="C102" s="30"/>
      <c r="D102" s="30"/>
      <c r="E102" s="30"/>
      <c r="F102" s="39">
        <f>'[1]Year 2'!F115</f>
        <v>536.00986133333333</v>
      </c>
      <c r="G102" s="39">
        <f>'[1]Year 2'!J115</f>
        <v>0</v>
      </c>
      <c r="H102" s="39">
        <f>'[1]Year 2'!M115</f>
        <v>0</v>
      </c>
      <c r="I102" s="39">
        <f>'[1]Year 2'!N115</f>
        <v>536.00986133333333</v>
      </c>
      <c r="J102" s="40" t="s">
        <v>119</v>
      </c>
    </row>
    <row r="103" spans="1:10" ht="14.1" customHeight="1">
      <c r="A103" s="30"/>
      <c r="B103" s="30" t="s">
        <v>191</v>
      </c>
      <c r="C103" s="30"/>
      <c r="D103" s="30"/>
      <c r="E103" s="30"/>
      <c r="F103" s="39">
        <f>'[1]Year 2'!F116</f>
        <v>39.33945477707006</v>
      </c>
      <c r="G103" s="39">
        <f>'[1]Year 2'!J116</f>
        <v>0</v>
      </c>
      <c r="H103" s="39">
        <f>'[1]Year 2'!M116</f>
        <v>0</v>
      </c>
      <c r="I103" s="39">
        <f>'[1]Year 2'!N116</f>
        <v>39.33945477707006</v>
      </c>
      <c r="J103" s="40" t="s">
        <v>119</v>
      </c>
    </row>
    <row r="104" spans="1:10" ht="14.1" customHeight="1">
      <c r="A104" s="30"/>
      <c r="B104" s="30" t="s">
        <v>192</v>
      </c>
      <c r="C104" s="30"/>
      <c r="D104" s="30"/>
      <c r="E104" s="30"/>
      <c r="F104" s="39">
        <f>'[1]Year 2'!F117</f>
        <v>73.855233066666656</v>
      </c>
      <c r="G104" s="39">
        <f>'[1]Year 2'!J117</f>
        <v>0</v>
      </c>
      <c r="H104" s="39">
        <f>'[1]Year 2'!M117</f>
        <v>25.317513846153844</v>
      </c>
      <c r="I104" s="39">
        <f>'[1]Year 2'!N117</f>
        <v>99.1727469128205</v>
      </c>
      <c r="J104" s="40" t="s">
        <v>119</v>
      </c>
    </row>
    <row r="105" spans="1:10" ht="14.1" customHeight="1">
      <c r="A105" s="41" t="s">
        <v>97</v>
      </c>
      <c r="B105" s="41"/>
      <c r="C105" s="41"/>
      <c r="D105" s="41"/>
      <c r="E105" s="41"/>
      <c r="F105" s="42">
        <f>'[1]Year 2'!F118</f>
        <v>688.87528875487271</v>
      </c>
      <c r="G105" s="42">
        <f>'[1]Year 2'!J118</f>
        <v>936.96296287146652</v>
      </c>
      <c r="H105" s="42">
        <f>'[1]Year 2'!M118</f>
        <v>2242.0913546871789</v>
      </c>
      <c r="I105" s="42">
        <f>'[1]Year 2'!N118</f>
        <v>3867.9296063135184</v>
      </c>
      <c r="J105" s="40" t="s">
        <v>119</v>
      </c>
    </row>
    <row r="106" spans="1:10" ht="14.1" customHeight="1">
      <c r="A106" s="31" t="s">
        <v>193</v>
      </c>
      <c r="B106" s="30"/>
      <c r="C106" s="30"/>
      <c r="D106" s="30"/>
      <c r="E106" s="30"/>
      <c r="F106" s="39"/>
      <c r="G106" s="39"/>
      <c r="H106" s="39"/>
      <c r="I106" s="39"/>
      <c r="J106" s="30"/>
    </row>
    <row r="107" spans="1:10" ht="14.1" customHeight="1">
      <c r="A107" s="30"/>
      <c r="B107" s="30" t="s">
        <v>162</v>
      </c>
      <c r="C107" s="30"/>
      <c r="D107" s="30"/>
      <c r="E107" s="30"/>
      <c r="F107" s="39">
        <f>'[1]Year 2'!F120</f>
        <v>0</v>
      </c>
      <c r="G107" s="39">
        <f>'[1]Year 2'!J120</f>
        <v>6</v>
      </c>
      <c r="H107" s="39">
        <f>'[1]Year 2'!M120</f>
        <v>0</v>
      </c>
      <c r="I107" s="39">
        <f>'[1]Year 2'!N120</f>
        <v>6</v>
      </c>
      <c r="J107" s="40" t="s">
        <v>119</v>
      </c>
    </row>
    <row r="108" spans="1:10" ht="14.1" customHeight="1">
      <c r="A108" s="30"/>
      <c r="B108" s="30" t="s">
        <v>194</v>
      </c>
      <c r="C108" s="30"/>
      <c r="D108" s="30"/>
      <c r="E108" s="30"/>
      <c r="F108" s="39">
        <f>'[1]Year 2'!F121</f>
        <v>8.2633964308800003</v>
      </c>
      <c r="G108" s="39">
        <f>'[1]Year 2'!J121</f>
        <v>0</v>
      </c>
      <c r="H108" s="39">
        <f>'[1]Year 2'!M121</f>
        <v>9.4940676923076914</v>
      </c>
      <c r="I108" s="39">
        <f>'[1]Year 2'!N121</f>
        <v>17.757464123187692</v>
      </c>
      <c r="J108" s="40" t="s">
        <v>119</v>
      </c>
    </row>
    <row r="109" spans="1:10" ht="14.1" customHeight="1">
      <c r="A109" s="30"/>
      <c r="B109" s="30" t="s">
        <v>195</v>
      </c>
      <c r="C109" s="30"/>
      <c r="D109" s="30"/>
      <c r="E109" s="30"/>
      <c r="F109" s="39">
        <f>'[1]Year 2'!F122</f>
        <v>4.1913106811169598</v>
      </c>
      <c r="G109" s="39">
        <f>'[1]Year 2'!J123</f>
        <v>1.08</v>
      </c>
      <c r="H109" s="39">
        <f>'[1]Year 2'!M122</f>
        <v>3.9590262276923069</v>
      </c>
      <c r="I109" s="39">
        <f>SUM(F109:H109)</f>
        <v>9.2303369088092673</v>
      </c>
      <c r="J109" s="40" t="s">
        <v>119</v>
      </c>
    </row>
    <row r="110" spans="1:10" ht="14.1" customHeight="1">
      <c r="A110" s="30"/>
      <c r="B110" s="30" t="s">
        <v>150</v>
      </c>
      <c r="C110" s="30"/>
      <c r="D110" s="30"/>
      <c r="E110" s="30"/>
      <c r="F110" s="39">
        <f>'[1]Year 2'!F124</f>
        <v>3.2586504569841681</v>
      </c>
      <c r="G110" s="39">
        <f>'[1]Year 2'!J125+'[1]Year 2'!J126</f>
        <v>16</v>
      </c>
      <c r="H110" s="39">
        <f>'[1]Year 2'!M124</f>
        <v>0.39590262276923072</v>
      </c>
      <c r="I110" s="39">
        <f>'[1]Year 2'!N124</f>
        <v>3.6545530797533989</v>
      </c>
      <c r="J110" s="40" t="s">
        <v>119</v>
      </c>
    </row>
    <row r="111" spans="1:10" ht="14.1" customHeight="1">
      <c r="A111" s="41" t="s">
        <v>156</v>
      </c>
      <c r="B111" s="41"/>
      <c r="C111" s="41"/>
      <c r="D111" s="41"/>
      <c r="E111" s="41"/>
      <c r="F111" s="42">
        <f>'[1]Year 2'!F127</f>
        <v>15.713357568981127</v>
      </c>
      <c r="G111" s="42">
        <f>'[1]Year 2'!J127</f>
        <v>23.08</v>
      </c>
      <c r="H111" s="42">
        <f>'[1]Year 2'!M127</f>
        <v>13.84899654276923</v>
      </c>
      <c r="I111" s="42">
        <f>'[1]Year 2'!N127</f>
        <v>52.642354111750358</v>
      </c>
      <c r="J111" s="40" t="s">
        <v>119</v>
      </c>
    </row>
    <row r="112" spans="1:10" ht="14.1" customHeight="1" thickBot="1">
      <c r="A112" s="47"/>
      <c r="B112" s="47"/>
      <c r="C112" s="47"/>
      <c r="D112" s="47"/>
      <c r="E112" s="47"/>
      <c r="F112" s="48"/>
      <c r="G112" s="48"/>
      <c r="H112" s="48"/>
      <c r="I112" s="48"/>
      <c r="J112" s="40"/>
    </row>
    <row r="113" spans="1:10" ht="14.1" customHeight="1">
      <c r="A113" s="33"/>
      <c r="B113" s="33"/>
      <c r="C113" s="33"/>
      <c r="D113" s="33"/>
      <c r="E113" s="33"/>
      <c r="F113" s="34" t="s">
        <v>65</v>
      </c>
      <c r="G113" s="34" t="s">
        <v>66</v>
      </c>
      <c r="H113" s="34" t="s">
        <v>67</v>
      </c>
      <c r="I113" s="34" t="s">
        <v>68</v>
      </c>
      <c r="J113" s="34" t="s">
        <v>69</v>
      </c>
    </row>
    <row r="114" spans="1:10" ht="14.1" customHeight="1" thickBot="1">
      <c r="A114" s="35" t="s">
        <v>70</v>
      </c>
      <c r="B114" s="35" t="s">
        <v>71</v>
      </c>
      <c r="C114" s="35"/>
      <c r="D114" s="35"/>
      <c r="E114" s="35"/>
      <c r="F114" s="36" t="s">
        <v>72</v>
      </c>
      <c r="G114" s="36" t="s">
        <v>72</v>
      </c>
      <c r="H114" s="36" t="s">
        <v>72</v>
      </c>
      <c r="I114" s="36" t="s">
        <v>72</v>
      </c>
      <c r="J114" s="36" t="s">
        <v>72</v>
      </c>
    </row>
    <row r="115" spans="1:10" ht="14.1" customHeight="1">
      <c r="A115" s="30" t="s">
        <v>104</v>
      </c>
      <c r="B115" s="30"/>
      <c r="C115" s="30"/>
      <c r="D115" s="30"/>
      <c r="E115" s="30"/>
      <c r="F115" s="39"/>
      <c r="G115" s="39"/>
      <c r="H115" s="39"/>
      <c r="I115" s="39"/>
      <c r="J115" s="30"/>
    </row>
    <row r="116" spans="1:10" ht="14.1" customHeight="1">
      <c r="A116" s="31" t="s">
        <v>81</v>
      </c>
      <c r="B116" s="45" t="s">
        <v>105</v>
      </c>
      <c r="C116" s="30"/>
      <c r="D116" s="30"/>
      <c r="E116" s="30"/>
      <c r="F116" s="39">
        <f>'[1]Year 2'!F129</f>
        <v>0</v>
      </c>
      <c r="G116" s="39">
        <f>'[1]Year 2'!J129</f>
        <v>16</v>
      </c>
      <c r="H116" s="39">
        <f>'[1]Year 2'!M129</f>
        <v>0</v>
      </c>
      <c r="I116" s="39">
        <f>'[1]Year 2'!N129</f>
        <v>16</v>
      </c>
      <c r="J116" s="40" t="s">
        <v>119</v>
      </c>
    </row>
    <row r="117" spans="1:10" ht="14.1" customHeight="1">
      <c r="A117" s="30"/>
      <c r="B117" s="45" t="s">
        <v>106</v>
      </c>
      <c r="C117" s="30"/>
      <c r="D117" s="30"/>
      <c r="E117" s="30"/>
      <c r="F117" s="39">
        <f>'[1]Year 2'!F130</f>
        <v>0</v>
      </c>
      <c r="G117" s="39">
        <f>'[1]Year 2'!J130</f>
        <v>0</v>
      </c>
      <c r="H117" s="39">
        <f>'[1]Year 2'!M130</f>
        <v>0</v>
      </c>
      <c r="I117" s="39">
        <f>'[1]Year 2'!N130</f>
        <v>0</v>
      </c>
      <c r="J117" s="40" t="s">
        <v>119</v>
      </c>
    </row>
    <row r="118" spans="1:10" ht="14.1" customHeight="1">
      <c r="A118" s="30"/>
      <c r="B118" s="45" t="s">
        <v>107</v>
      </c>
      <c r="C118" s="30"/>
      <c r="D118" s="30"/>
      <c r="E118" s="30"/>
      <c r="F118" s="39">
        <f>'[1]Year 2'!F131</f>
        <v>0</v>
      </c>
      <c r="G118" s="39">
        <f>'[1]Year 2'!J131</f>
        <v>100</v>
      </c>
      <c r="H118" s="39">
        <f>'[1]Year 2'!M131</f>
        <v>0</v>
      </c>
      <c r="I118" s="39">
        <f>'[1]Year 2'!N131</f>
        <v>100</v>
      </c>
      <c r="J118" s="40" t="s">
        <v>119</v>
      </c>
    </row>
    <row r="119" spans="1:10" ht="14.1" customHeight="1">
      <c r="A119" s="30"/>
      <c r="B119" s="46" t="s">
        <v>108</v>
      </c>
      <c r="C119" s="30"/>
      <c r="D119" s="30"/>
      <c r="E119" s="30"/>
      <c r="F119" s="39">
        <f>'[1]Year 2'!F132</f>
        <v>0</v>
      </c>
      <c r="G119" s="39">
        <f>'[1]Year 2'!J132</f>
        <v>30</v>
      </c>
      <c r="H119" s="39">
        <f>'[1]Year 2'!M132</f>
        <v>0</v>
      </c>
      <c r="I119" s="39">
        <f>'[1]Year 2'!N132</f>
        <v>30</v>
      </c>
      <c r="J119" s="40" t="s">
        <v>119</v>
      </c>
    </row>
    <row r="120" spans="1:10" ht="14.1" customHeight="1">
      <c r="A120" s="30"/>
      <c r="B120" s="46" t="s">
        <v>109</v>
      </c>
      <c r="C120" s="30"/>
      <c r="D120" s="30"/>
      <c r="E120" s="30"/>
      <c r="F120" s="39">
        <f>'[1]Year 2'!F133</f>
        <v>0</v>
      </c>
      <c r="G120" s="39">
        <f>'[1]Year 2'!J133</f>
        <v>22.5</v>
      </c>
      <c r="H120" s="39">
        <f>'[1]Year 2'!M133</f>
        <v>0</v>
      </c>
      <c r="I120" s="39">
        <f>'[1]Year 2'!N133</f>
        <v>22.5</v>
      </c>
      <c r="J120" s="40" t="s">
        <v>119</v>
      </c>
    </row>
    <row r="121" spans="1:10" ht="14.1" customHeight="1">
      <c r="A121" s="30"/>
      <c r="B121" s="46" t="s">
        <v>110</v>
      </c>
      <c r="C121" s="30"/>
      <c r="D121" s="30"/>
      <c r="E121" s="30"/>
      <c r="F121" s="39">
        <f>'[1]Year 2'!F134</f>
        <v>0</v>
      </c>
      <c r="G121" s="39">
        <f>'[1]Year 2'!J134</f>
        <v>836.04</v>
      </c>
      <c r="H121" s="39">
        <f>'[1]Year 2'!M134</f>
        <v>0</v>
      </c>
      <c r="I121" s="39">
        <f>'[1]Year 2'!N134</f>
        <v>836.04</v>
      </c>
      <c r="J121" s="40" t="s">
        <v>119</v>
      </c>
    </row>
    <row r="122" spans="1:10" ht="14.1" customHeight="1">
      <c r="A122" s="41" t="s">
        <v>111</v>
      </c>
      <c r="B122" s="41"/>
      <c r="C122" s="41"/>
      <c r="D122" s="41"/>
      <c r="E122" s="41"/>
      <c r="F122" s="42">
        <f>'[1]Year 2'!F135</f>
        <v>0</v>
      </c>
      <c r="G122" s="42">
        <f>'[1]Year 2'!J135</f>
        <v>1004.54</v>
      </c>
      <c r="H122" s="42">
        <f>'[1]Year 2'!M135</f>
        <v>0</v>
      </c>
      <c r="I122" s="42">
        <f>'[1]Year 2'!N135</f>
        <v>1004.54</v>
      </c>
      <c r="J122" s="40" t="s">
        <v>119</v>
      </c>
    </row>
    <row r="123" spans="1:10" ht="14.1" customHeight="1">
      <c r="A123" s="30" t="s">
        <v>112</v>
      </c>
      <c r="B123" s="30"/>
      <c r="C123" s="30"/>
      <c r="D123" s="30"/>
      <c r="E123" s="30"/>
      <c r="F123" s="39"/>
      <c r="G123" s="39"/>
      <c r="H123" s="39"/>
      <c r="I123" s="39"/>
      <c r="J123" s="40" t="s">
        <v>119</v>
      </c>
    </row>
    <row r="124" spans="1:10" ht="14.1" customHeight="1">
      <c r="A124" s="30"/>
      <c r="B124" s="45" t="s">
        <v>113</v>
      </c>
      <c r="C124" s="30"/>
      <c r="D124" s="30"/>
      <c r="E124" s="30"/>
      <c r="F124" s="39">
        <f>'[1]Year 2'!F137</f>
        <v>52.589387633333331</v>
      </c>
      <c r="G124" s="39">
        <f>'[1]Year 2'!J137</f>
        <v>0</v>
      </c>
      <c r="H124" s="39">
        <f>'[1]Year 2'!M137</f>
        <v>47.470338461538461</v>
      </c>
      <c r="I124" s="39">
        <f>'[1]Year 2'!N137</f>
        <v>100.05972609487179</v>
      </c>
      <c r="J124" s="40" t="s">
        <v>119</v>
      </c>
    </row>
    <row r="125" spans="1:10" ht="14.1" customHeight="1">
      <c r="A125" s="30"/>
      <c r="B125" s="30" t="s">
        <v>114</v>
      </c>
      <c r="C125" s="30"/>
      <c r="D125" s="30"/>
      <c r="E125" s="30"/>
      <c r="F125" s="39">
        <f>'[1]Year 2'!F138</f>
        <v>0</v>
      </c>
      <c r="G125" s="39">
        <f>'[1]Year 2'!J138</f>
        <v>45.29</v>
      </c>
      <c r="H125" s="39">
        <f>'[1]Year 2'!M138</f>
        <v>0</v>
      </c>
      <c r="I125" s="39">
        <f>'[1]Year 2'!N138</f>
        <v>45.29</v>
      </c>
      <c r="J125" s="40" t="s">
        <v>119</v>
      </c>
    </row>
    <row r="126" spans="1:10" ht="14.1" customHeight="1">
      <c r="A126" s="41" t="s">
        <v>115</v>
      </c>
      <c r="B126" s="41"/>
      <c r="C126" s="41"/>
      <c r="D126" s="41"/>
      <c r="E126" s="41"/>
      <c r="F126" s="42">
        <f>'[1]Year 2'!F139</f>
        <v>52.589387633333331</v>
      </c>
      <c r="G126" s="42">
        <f>'[1]Year 2'!J139</f>
        <v>45.29</v>
      </c>
      <c r="H126" s="42">
        <f>'[1]Year 2'!M139</f>
        <v>47.470338461538461</v>
      </c>
      <c r="I126" s="42">
        <f>'[1]Year 2'!N139</f>
        <v>145.34972609487178</v>
      </c>
      <c r="J126" s="40" t="s">
        <v>119</v>
      </c>
    </row>
    <row r="127" spans="1:10" ht="14.1" customHeight="1">
      <c r="A127" s="30"/>
      <c r="B127" s="30"/>
      <c r="C127" s="30"/>
      <c r="D127" s="30"/>
      <c r="E127" s="30"/>
      <c r="F127" s="30"/>
      <c r="G127" s="30"/>
      <c r="H127" s="30"/>
      <c r="I127" s="30"/>
      <c r="J127" s="30"/>
    </row>
    <row r="128" spans="1:10" ht="14.1" customHeight="1">
      <c r="A128" s="41" t="s">
        <v>196</v>
      </c>
      <c r="B128" s="41"/>
      <c r="C128" s="41"/>
      <c r="D128" s="41"/>
      <c r="E128" s="41"/>
      <c r="F128" s="42">
        <f>'[1]Year 2'!F140</f>
        <v>1770.5384635431442</v>
      </c>
      <c r="G128" s="42">
        <f>'[1]Year 2'!J140</f>
        <v>4130.4344438954668</v>
      </c>
      <c r="H128" s="42">
        <f>'[1]Year 2'!M140</f>
        <v>4485.4492936053311</v>
      </c>
      <c r="I128" s="42">
        <f>'[1]Year 2'!N140</f>
        <v>10386.422201043946</v>
      </c>
      <c r="J128" s="40" t="s">
        <v>119</v>
      </c>
    </row>
    <row r="129" spans="1:10" ht="14.1" customHeight="1" thickBot="1">
      <c r="A129" s="49"/>
      <c r="B129" s="49"/>
      <c r="C129" s="49"/>
      <c r="D129" s="49"/>
      <c r="E129" s="49"/>
      <c r="F129" s="49"/>
      <c r="G129" s="49"/>
      <c r="H129" s="49"/>
      <c r="I129" s="49"/>
      <c r="J129" s="49"/>
    </row>
    <row r="130" spans="1:10" ht="14.1" customHeight="1">
      <c r="A130" s="31" t="s">
        <v>197</v>
      </c>
      <c r="B130" s="31"/>
      <c r="C130" s="31"/>
      <c r="D130" s="31"/>
      <c r="E130" s="31"/>
      <c r="F130" s="31"/>
      <c r="G130" s="31"/>
      <c r="H130" s="31"/>
      <c r="I130" s="30"/>
      <c r="J130" s="30"/>
    </row>
    <row r="131" spans="1:10" ht="14.1" customHeight="1">
      <c r="A131" s="31"/>
      <c r="B131" s="31" t="s">
        <v>198</v>
      </c>
      <c r="C131" s="31"/>
      <c r="D131" s="31"/>
      <c r="E131" s="31" t="s">
        <v>199</v>
      </c>
      <c r="F131" s="31"/>
      <c r="G131" s="31"/>
      <c r="H131" s="31"/>
      <c r="I131" s="30"/>
      <c r="J131" s="30"/>
    </row>
    <row r="132" spans="1:10" ht="14.1" customHeight="1">
      <c r="A132" s="31"/>
      <c r="B132" s="31" t="s">
        <v>200</v>
      </c>
      <c r="C132" s="31"/>
      <c r="D132" s="31"/>
      <c r="E132" s="31" t="s">
        <v>201</v>
      </c>
      <c r="F132" s="31"/>
      <c r="G132" s="31"/>
      <c r="H132" s="31"/>
      <c r="I132" s="30"/>
      <c r="J132" s="30"/>
    </row>
    <row r="133" spans="1:10" ht="14.1" customHeight="1">
      <c r="A133" s="31"/>
      <c r="B133" s="31" t="s">
        <v>202</v>
      </c>
      <c r="C133" s="31"/>
      <c r="D133" s="31"/>
      <c r="E133" s="31" t="s">
        <v>203</v>
      </c>
      <c r="F133" s="31"/>
      <c r="G133" s="31"/>
      <c r="H133" s="31"/>
      <c r="I133" s="30"/>
      <c r="J133" s="30"/>
    </row>
    <row r="134" spans="1:10" ht="14.1" customHeight="1">
      <c r="A134" s="31"/>
      <c r="B134" s="30"/>
      <c r="C134" s="30"/>
      <c r="D134" s="30"/>
      <c r="E134" s="30"/>
      <c r="F134" s="30"/>
      <c r="G134" s="30"/>
      <c r="H134" s="30"/>
      <c r="I134" s="30"/>
      <c r="J134" s="30"/>
    </row>
  </sheetData>
  <sheetProtection sheet="1" formatCells="0"/>
  <mergeCells count="2">
    <mergeCell ref="A1:J1"/>
    <mergeCell ref="F7:I7"/>
  </mergeCells>
  <pageMargins left="0.54" right="0.51" top="0.3" bottom="0.32" header="0.3" footer="0.3"/>
  <pageSetup orientation="portrait" r:id="rId1"/>
</worksheet>
</file>

<file path=xl/worksheets/sheet6.xml><?xml version="1.0" encoding="utf-8"?>
<worksheet xmlns="http://schemas.openxmlformats.org/spreadsheetml/2006/main" xmlns:r="http://schemas.openxmlformats.org/officeDocument/2006/relationships">
  <dimension ref="A1:J133"/>
  <sheetViews>
    <sheetView workbookViewId="0">
      <selection sqref="A1:J1"/>
    </sheetView>
  </sheetViews>
  <sheetFormatPr defaultRowHeight="15"/>
  <cols>
    <col min="9" max="9" width="10.7109375" customWidth="1"/>
  </cols>
  <sheetData>
    <row r="1" spans="1:10" ht="14.1" customHeight="1">
      <c r="A1" s="225" t="s">
        <v>204</v>
      </c>
      <c r="B1" s="225"/>
      <c r="C1" s="225"/>
      <c r="D1" s="225"/>
      <c r="E1" s="225"/>
      <c r="F1" s="225"/>
      <c r="G1" s="225"/>
      <c r="H1" s="225"/>
      <c r="I1" s="225"/>
      <c r="J1" s="225"/>
    </row>
    <row r="2" spans="1:10" ht="6.95" customHeight="1">
      <c r="A2" s="29"/>
      <c r="B2" s="29"/>
      <c r="C2" s="29"/>
      <c r="D2" s="29"/>
      <c r="E2" s="29"/>
      <c r="F2" s="29"/>
      <c r="G2" s="29"/>
      <c r="H2" s="29"/>
      <c r="I2" s="29"/>
      <c r="J2" s="29"/>
    </row>
    <row r="3" spans="1:10" ht="14.1" customHeight="1">
      <c r="A3" s="30"/>
      <c r="B3" s="31" t="s">
        <v>159</v>
      </c>
      <c r="C3" s="30"/>
      <c r="D3" s="32">
        <f>[1]Yields!E17</f>
        <v>6000</v>
      </c>
      <c r="E3" s="31" t="s">
        <v>160</v>
      </c>
      <c r="F3" s="32">
        <f>[1]Yields!E19</f>
        <v>1333.3335</v>
      </c>
      <c r="G3" s="31" t="s">
        <v>161</v>
      </c>
      <c r="H3" s="30"/>
      <c r="I3" s="30"/>
      <c r="J3" s="30"/>
    </row>
    <row r="4" spans="1:10" ht="6.95" customHeight="1" thickBot="1">
      <c r="A4" s="30"/>
      <c r="B4" s="30"/>
      <c r="C4" s="30"/>
      <c r="D4" s="30"/>
      <c r="E4" s="30"/>
      <c r="F4" s="30"/>
      <c r="G4" s="30"/>
      <c r="H4" s="30"/>
      <c r="I4" s="30"/>
      <c r="J4" s="30"/>
    </row>
    <row r="5" spans="1:10" ht="14.1" customHeight="1">
      <c r="A5" s="33"/>
      <c r="B5" s="33"/>
      <c r="C5" s="33"/>
      <c r="D5" s="33"/>
      <c r="E5" s="33"/>
      <c r="F5" s="34" t="s">
        <v>65</v>
      </c>
      <c r="G5" s="34" t="s">
        <v>66</v>
      </c>
      <c r="H5" s="34" t="s">
        <v>67</v>
      </c>
      <c r="I5" s="34" t="s">
        <v>68</v>
      </c>
      <c r="J5" s="34" t="s">
        <v>69</v>
      </c>
    </row>
    <row r="6" spans="1:10" ht="14.1" customHeight="1" thickBot="1">
      <c r="A6" s="35" t="s">
        <v>70</v>
      </c>
      <c r="B6" s="35" t="s">
        <v>71</v>
      </c>
      <c r="C6" s="35"/>
      <c r="D6" s="35"/>
      <c r="E6" s="35"/>
      <c r="F6" s="36" t="s">
        <v>72</v>
      </c>
      <c r="G6" s="36" t="s">
        <v>72</v>
      </c>
      <c r="H6" s="36" t="s">
        <v>72</v>
      </c>
      <c r="I6" s="36" t="s">
        <v>72</v>
      </c>
      <c r="J6" s="36" t="s">
        <v>72</v>
      </c>
    </row>
    <row r="7" spans="1:10" ht="14.1" customHeight="1">
      <c r="A7" s="37"/>
      <c r="B7" s="37"/>
      <c r="C7" s="37"/>
      <c r="D7" s="37"/>
      <c r="E7" s="37"/>
      <c r="F7" s="226" t="s">
        <v>73</v>
      </c>
      <c r="G7" s="226"/>
      <c r="H7" s="226"/>
      <c r="I7" s="226"/>
      <c r="J7" s="38"/>
    </row>
    <row r="8" spans="1:10" ht="14.1" customHeight="1">
      <c r="A8" s="30" t="s">
        <v>118</v>
      </c>
      <c r="B8" s="30"/>
      <c r="C8" s="30"/>
      <c r="D8" s="30"/>
      <c r="E8" s="30"/>
      <c r="F8" s="30"/>
      <c r="G8" s="30"/>
      <c r="H8" s="30"/>
      <c r="I8" s="30"/>
      <c r="J8" s="30"/>
    </row>
    <row r="9" spans="1:10" ht="14.1" customHeight="1">
      <c r="A9" s="30"/>
      <c r="B9" s="30" t="s">
        <v>162</v>
      </c>
      <c r="C9" s="30"/>
      <c r="D9" s="30"/>
      <c r="E9" s="30"/>
      <c r="F9" s="39">
        <f>'[1]Year 3'!F7</f>
        <v>0</v>
      </c>
      <c r="G9" s="39">
        <f>'[1]Year 3'!J7</f>
        <v>6</v>
      </c>
      <c r="H9" s="39">
        <f>'[1]Year 3'!M7</f>
        <v>0</v>
      </c>
      <c r="I9" s="39">
        <f>'[1]Year 3'!N7</f>
        <v>6</v>
      </c>
      <c r="J9" s="40" t="s">
        <v>119</v>
      </c>
    </row>
    <row r="10" spans="1:10" ht="14.1" customHeight="1">
      <c r="A10" s="30"/>
      <c r="B10" s="30" t="s">
        <v>163</v>
      </c>
      <c r="C10" s="30"/>
      <c r="D10" s="30"/>
      <c r="E10" s="30"/>
      <c r="F10" s="39">
        <f>'[1]Year 3'!F8</f>
        <v>0</v>
      </c>
      <c r="G10" s="39">
        <f>'[1]Year 3'!J8</f>
        <v>0</v>
      </c>
      <c r="H10" s="39">
        <f>'[1]Year 3'!M8</f>
        <v>15.823446153846152</v>
      </c>
      <c r="I10" s="39">
        <f>'[1]Year 3'!N8</f>
        <v>15.823446153846152</v>
      </c>
      <c r="J10" s="40" t="s">
        <v>119</v>
      </c>
    </row>
    <row r="11" spans="1:10" ht="14.1" customHeight="1">
      <c r="A11" s="41" t="s">
        <v>120</v>
      </c>
      <c r="B11" s="41"/>
      <c r="C11" s="41"/>
      <c r="D11" s="41"/>
      <c r="E11" s="41"/>
      <c r="F11" s="42">
        <f>'[1]Year 3'!F9</f>
        <v>0</v>
      </c>
      <c r="G11" s="42">
        <f>'[1]Year 3'!J9</f>
        <v>6</v>
      </c>
      <c r="H11" s="42">
        <f>'[1]Year 3'!M9</f>
        <v>15.823446153846152</v>
      </c>
      <c r="I11" s="42">
        <f>'[1]Year 3'!N9</f>
        <v>21.823446153846152</v>
      </c>
      <c r="J11" s="40" t="s">
        <v>119</v>
      </c>
    </row>
    <row r="12" spans="1:10" ht="14.1" customHeight="1">
      <c r="A12" s="30" t="s">
        <v>74</v>
      </c>
      <c r="B12" s="30"/>
      <c r="C12" s="30"/>
      <c r="D12" s="30"/>
      <c r="E12" s="30"/>
      <c r="F12" s="39"/>
      <c r="G12" s="39"/>
      <c r="H12" s="39"/>
      <c r="I12" s="39"/>
      <c r="J12" s="30"/>
    </row>
    <row r="13" spans="1:10" ht="14.1" customHeight="1">
      <c r="A13" s="30"/>
      <c r="B13" s="30" t="s">
        <v>162</v>
      </c>
      <c r="C13" s="30"/>
      <c r="D13" s="30"/>
      <c r="E13" s="30"/>
      <c r="F13" s="39">
        <f>'[1]Year 3'!F11</f>
        <v>0</v>
      </c>
      <c r="G13" s="39">
        <f>'[1]Year 3'!J11</f>
        <v>6</v>
      </c>
      <c r="H13" s="39">
        <f>'[1]Year 3'!M11</f>
        <v>0</v>
      </c>
      <c r="I13" s="39">
        <f>'[1]Year 3'!N11</f>
        <v>6</v>
      </c>
      <c r="J13" s="40" t="s">
        <v>119</v>
      </c>
    </row>
    <row r="14" spans="1:10" ht="14.1" customHeight="1">
      <c r="A14" s="30"/>
      <c r="B14" s="30" t="s">
        <v>121</v>
      </c>
      <c r="C14" s="30"/>
      <c r="D14" s="30"/>
      <c r="E14" s="30"/>
      <c r="F14" s="39">
        <f>'[1]Year 3'!F12</f>
        <v>0</v>
      </c>
      <c r="G14" s="39">
        <f>'[1]Year 3'!J12</f>
        <v>50</v>
      </c>
      <c r="H14" s="39">
        <f>'[1]Year 3'!M12</f>
        <v>189.88135384615384</v>
      </c>
      <c r="I14" s="39">
        <f>'[1]Year 3'!N12</f>
        <v>239.88135384615384</v>
      </c>
      <c r="J14" s="40" t="s">
        <v>119</v>
      </c>
    </row>
    <row r="15" spans="1:10" ht="14.1" customHeight="1">
      <c r="A15" s="41" t="s">
        <v>77</v>
      </c>
      <c r="B15" s="41"/>
      <c r="C15" s="41"/>
      <c r="D15" s="41"/>
      <c r="E15" s="41"/>
      <c r="F15" s="42">
        <f>'[1]Year 3'!F13</f>
        <v>0</v>
      </c>
      <c r="G15" s="42">
        <f>'[1]Year 3'!J13</f>
        <v>56</v>
      </c>
      <c r="H15" s="42">
        <f>'[1]Year 3'!M13</f>
        <v>189.88135384615384</v>
      </c>
      <c r="I15" s="42">
        <f>'[1]Year 3'!N13</f>
        <v>245.88135384615384</v>
      </c>
      <c r="J15" s="40" t="s">
        <v>119</v>
      </c>
    </row>
    <row r="16" spans="1:10" ht="14.1" customHeight="1">
      <c r="A16" s="30" t="s">
        <v>123</v>
      </c>
      <c r="B16" s="30"/>
      <c r="C16" s="30"/>
      <c r="D16" s="30"/>
      <c r="E16" s="30"/>
      <c r="F16" s="39"/>
      <c r="G16" s="39"/>
      <c r="H16" s="39"/>
      <c r="I16" s="39"/>
      <c r="J16" s="30"/>
    </row>
    <row r="17" spans="1:10" ht="14.1" customHeight="1">
      <c r="A17" s="30"/>
      <c r="B17" s="30" t="s">
        <v>162</v>
      </c>
      <c r="C17" s="30"/>
      <c r="D17" s="30"/>
      <c r="E17" s="30"/>
      <c r="F17" s="39">
        <f>'[1]Year 3'!F15</f>
        <v>0</v>
      </c>
      <c r="G17" s="39">
        <f>'[1]Year 3'!J15</f>
        <v>6</v>
      </c>
      <c r="H17" s="39">
        <f>'[1]Year 3'!M15</f>
        <v>0</v>
      </c>
      <c r="I17" s="39">
        <f>'[1]Year 3'!N15</f>
        <v>6</v>
      </c>
      <c r="J17" s="40" t="s">
        <v>119</v>
      </c>
    </row>
    <row r="18" spans="1:10" ht="14.1" customHeight="1">
      <c r="A18" s="30"/>
      <c r="B18" s="30" t="s">
        <v>164</v>
      </c>
      <c r="C18" s="30"/>
      <c r="D18" s="30"/>
      <c r="E18" s="30"/>
      <c r="F18" s="39">
        <f>'[1]Year 3'!F16</f>
        <v>0.53766217713599995</v>
      </c>
      <c r="G18" s="39">
        <f>'[1]Year 3'!J16</f>
        <v>0</v>
      </c>
      <c r="H18" s="39">
        <f>'[1]Year 3'!M16</f>
        <v>79.117230769230758</v>
      </c>
      <c r="I18" s="39">
        <f>'[1]Year 3'!N16</f>
        <v>79.654892946366758</v>
      </c>
      <c r="J18" s="40" t="s">
        <v>119</v>
      </c>
    </row>
    <row r="19" spans="1:10" ht="14.1" customHeight="1">
      <c r="A19" s="41" t="s">
        <v>128</v>
      </c>
      <c r="B19" s="41"/>
      <c r="C19" s="41"/>
      <c r="D19" s="41"/>
      <c r="E19" s="41"/>
      <c r="F19" s="42">
        <f>'[1]Year 3'!F17</f>
        <v>0.53766217713599995</v>
      </c>
      <c r="G19" s="42">
        <f>'[1]Year 3'!J17</f>
        <v>6</v>
      </c>
      <c r="H19" s="42">
        <f>'[1]Year 3'!M17</f>
        <v>79.117230769230758</v>
      </c>
      <c r="I19" s="42">
        <f>'[1]Year 3'!N17</f>
        <v>85.654892946366758</v>
      </c>
      <c r="J19" s="40" t="s">
        <v>119</v>
      </c>
    </row>
    <row r="20" spans="1:10" ht="14.1" customHeight="1">
      <c r="A20" s="30" t="s">
        <v>78</v>
      </c>
      <c r="B20" s="30"/>
      <c r="C20" s="30"/>
      <c r="D20" s="30"/>
      <c r="E20" s="30"/>
      <c r="F20" s="39"/>
      <c r="G20" s="39"/>
      <c r="H20" s="39"/>
      <c r="I20" s="39"/>
      <c r="J20" s="30"/>
    </row>
    <row r="21" spans="1:10" ht="14.1" customHeight="1">
      <c r="A21" s="30"/>
      <c r="B21" s="30" t="s">
        <v>162</v>
      </c>
      <c r="C21" s="30"/>
      <c r="D21" s="30"/>
      <c r="E21" s="30"/>
      <c r="F21" s="39">
        <f>'[1]Year 3'!F19</f>
        <v>0</v>
      </c>
      <c r="G21" s="39">
        <f>'[1]Year 3'!J19</f>
        <v>6</v>
      </c>
      <c r="H21" s="39">
        <f>'[1]Year 3'!M19</f>
        <v>0</v>
      </c>
      <c r="I21" s="39">
        <f>'[1]Year 3'!N19</f>
        <v>6</v>
      </c>
      <c r="J21" s="40" t="s">
        <v>119</v>
      </c>
    </row>
    <row r="22" spans="1:10" ht="14.1" customHeight="1">
      <c r="A22" s="30"/>
      <c r="B22" s="30" t="s">
        <v>165</v>
      </c>
      <c r="C22" s="30"/>
      <c r="D22" s="30"/>
      <c r="E22" s="30"/>
      <c r="F22" s="39">
        <f>'[1]Year 3'!F20</f>
        <v>13.161806344304001</v>
      </c>
      <c r="G22" s="39">
        <f>'[1]Year 3'!J21</f>
        <v>4.6000000000000005</v>
      </c>
      <c r="H22" s="39">
        <f>'[1]Year 3'!M20</f>
        <v>3.9558615384615381</v>
      </c>
      <c r="I22" s="39">
        <f>SUM(F22:H22)</f>
        <v>21.717667882765539</v>
      </c>
      <c r="J22" s="40" t="s">
        <v>119</v>
      </c>
    </row>
    <row r="23" spans="1:10" ht="14.1" customHeight="1">
      <c r="A23" s="30"/>
      <c r="B23" s="30" t="s">
        <v>150</v>
      </c>
      <c r="C23" s="30"/>
      <c r="D23" s="30"/>
      <c r="E23" s="30"/>
      <c r="F23" s="39">
        <f>'[1]Year 3'!F22</f>
        <v>3.2586504569841681</v>
      </c>
      <c r="G23" s="39">
        <f>'[1]Year 3'!J23+'[1]Year 3'!J24</f>
        <v>31.5</v>
      </c>
      <c r="H23" s="39">
        <f>'[1]Year 3'!M22</f>
        <v>3.9590262276923069</v>
      </c>
      <c r="I23" s="39">
        <f>SUM(F23:H23)</f>
        <v>38.717676684676476</v>
      </c>
      <c r="J23" s="40" t="s">
        <v>119</v>
      </c>
    </row>
    <row r="24" spans="1:10" ht="14.1" customHeight="1">
      <c r="A24" s="41" t="s">
        <v>83</v>
      </c>
      <c r="B24" s="41"/>
      <c r="C24" s="41"/>
      <c r="D24" s="41"/>
      <c r="E24" s="41"/>
      <c r="F24" s="42">
        <f>'[1]Year 3'!F25</f>
        <v>16.420456801288168</v>
      </c>
      <c r="G24" s="42">
        <f>'[1]Year 3'!J25</f>
        <v>42.1</v>
      </c>
      <c r="H24" s="42">
        <f>'[1]Year 3'!M25</f>
        <v>7.9148877661538446</v>
      </c>
      <c r="I24" s="42">
        <f>'[1]Year 3'!N25</f>
        <v>66.435344567442016</v>
      </c>
      <c r="J24" s="40" t="s">
        <v>119</v>
      </c>
    </row>
    <row r="25" spans="1:10" ht="14.1" customHeight="1">
      <c r="A25" s="30" t="s">
        <v>84</v>
      </c>
      <c r="B25" s="30"/>
      <c r="C25" s="30"/>
      <c r="D25" s="30"/>
      <c r="E25" s="30"/>
      <c r="F25" s="39"/>
      <c r="G25" s="39"/>
      <c r="H25" s="39"/>
      <c r="I25" s="39"/>
      <c r="J25" s="30"/>
    </row>
    <row r="26" spans="1:10" ht="14.1" customHeight="1">
      <c r="A26" s="30"/>
      <c r="B26" s="30" t="s">
        <v>162</v>
      </c>
      <c r="C26" s="30"/>
      <c r="D26" s="30"/>
      <c r="E26" s="30"/>
      <c r="F26" s="39">
        <f>'[1]Year 3'!F27</f>
        <v>0</v>
      </c>
      <c r="G26" s="39">
        <f>'[1]Year 3'!J27</f>
        <v>6</v>
      </c>
      <c r="H26" s="39">
        <f>'[1]Year 3'!M27</f>
        <v>0</v>
      </c>
      <c r="I26" s="39">
        <f>'[1]Year 3'!N27</f>
        <v>6</v>
      </c>
      <c r="J26" s="40" t="s">
        <v>119</v>
      </c>
    </row>
    <row r="27" spans="1:10" ht="14.1" customHeight="1">
      <c r="A27" s="30"/>
      <c r="B27" s="30" t="s">
        <v>166</v>
      </c>
      <c r="C27" s="30"/>
      <c r="D27" s="30"/>
      <c r="E27" s="30"/>
      <c r="F27" s="39">
        <f>'[1]Year 3'!F28</f>
        <v>4.1316982154400002</v>
      </c>
      <c r="G27" s="39">
        <f>'[1]Year 3'!J28</f>
        <v>0</v>
      </c>
      <c r="H27" s="39">
        <f>'[1]Year 3'!M28</f>
        <v>4.95</v>
      </c>
      <c r="I27" s="39">
        <f>'[1]Year 3'!N28</f>
        <v>9.0816982154399994</v>
      </c>
      <c r="J27" s="40" t="s">
        <v>119</v>
      </c>
    </row>
    <row r="28" spans="1:10" ht="14.1" customHeight="1">
      <c r="A28" s="30"/>
      <c r="B28" s="30" t="s">
        <v>167</v>
      </c>
      <c r="C28" s="30"/>
      <c r="D28" s="30"/>
      <c r="E28" s="30"/>
      <c r="F28" s="39">
        <f>'[1]Year 3'!F29</f>
        <v>13.161806344304001</v>
      </c>
      <c r="G28" s="39">
        <f>'[1]Year 3'!J30</f>
        <v>4.6000000000000005</v>
      </c>
      <c r="H28" s="39">
        <f>'[1]Year 3'!M29</f>
        <v>3.9558615384615381</v>
      </c>
      <c r="I28" s="39">
        <f>SUM(F28:H28)</f>
        <v>21.717667882765539</v>
      </c>
      <c r="J28" s="40" t="s">
        <v>119</v>
      </c>
    </row>
    <row r="29" spans="1:10" ht="14.1" customHeight="1">
      <c r="A29" s="30"/>
      <c r="B29" s="30" t="s">
        <v>140</v>
      </c>
      <c r="C29" s="30"/>
      <c r="D29" s="30"/>
      <c r="E29" s="30"/>
      <c r="F29" s="39">
        <f>'[1]Year 3'!F31</f>
        <v>119.68029544304001</v>
      </c>
      <c r="G29" s="39">
        <f>'[1]Year 3'!J31</f>
        <v>0</v>
      </c>
      <c r="H29" s="39">
        <f>'[1]Year 3'!M31</f>
        <v>39.558615384615379</v>
      </c>
      <c r="I29" s="39">
        <f>'[1]Year 3'!N31</f>
        <v>159.23891082765539</v>
      </c>
      <c r="J29" s="40" t="s">
        <v>119</v>
      </c>
    </row>
    <row r="30" spans="1:10" ht="14.1" customHeight="1">
      <c r="A30" s="30"/>
      <c r="B30" s="30" t="s">
        <v>138</v>
      </c>
      <c r="C30" s="30"/>
      <c r="D30" s="30"/>
      <c r="E30" s="30"/>
      <c r="F30" s="39">
        <f>'[1]Year 3'!F32</f>
        <v>2.773333333333333</v>
      </c>
      <c r="G30" s="39">
        <f>'[1]Year 3'!J32</f>
        <v>0</v>
      </c>
      <c r="H30" s="39">
        <f>'[1]Year 3'!M32</f>
        <v>63.29378461538461</v>
      </c>
      <c r="I30" s="39">
        <f>'[1]Year 3'!N32</f>
        <v>66.067117948717936</v>
      </c>
      <c r="J30" s="40" t="s">
        <v>119</v>
      </c>
    </row>
    <row r="31" spans="1:10" ht="14.1" customHeight="1">
      <c r="A31" s="41" t="s">
        <v>92</v>
      </c>
      <c r="B31" s="41"/>
      <c r="C31" s="41"/>
      <c r="D31" s="41"/>
      <c r="E31" s="41"/>
      <c r="F31" s="42">
        <f>'[1]Year 3'!F33</f>
        <v>139.74713333611734</v>
      </c>
      <c r="G31" s="42">
        <f>'[1]Year 3'!J33</f>
        <v>10.600000000000001</v>
      </c>
      <c r="H31" s="42">
        <f>'[1]Year 3'!M33</f>
        <v>111.75826153846153</v>
      </c>
      <c r="I31" s="42">
        <f>'[1]Year 3'!N33</f>
        <v>262.10539487457891</v>
      </c>
      <c r="J31" s="40" t="s">
        <v>119</v>
      </c>
    </row>
    <row r="32" spans="1:10" ht="14.1" customHeight="1">
      <c r="A32" s="30" t="s">
        <v>139</v>
      </c>
      <c r="B32" s="30"/>
      <c r="C32" s="30"/>
      <c r="D32" s="30"/>
      <c r="E32" s="30"/>
      <c r="F32" s="39"/>
      <c r="G32" s="39"/>
      <c r="H32" s="39"/>
      <c r="I32" s="39"/>
      <c r="J32" s="30"/>
    </row>
    <row r="33" spans="1:10" ht="14.1" customHeight="1">
      <c r="A33" s="30"/>
      <c r="B33" s="30" t="s">
        <v>162</v>
      </c>
      <c r="C33" s="30"/>
      <c r="D33" s="30"/>
      <c r="E33" s="30"/>
      <c r="F33" s="39">
        <f>'[1]Year 3'!F35</f>
        <v>0</v>
      </c>
      <c r="G33" s="39">
        <f>'[1]Year 3'!J35</f>
        <v>6</v>
      </c>
      <c r="H33" s="39">
        <f>'[1]Year 3'!M35</f>
        <v>0</v>
      </c>
      <c r="I33" s="39">
        <f>'[1]Year 3'!N35</f>
        <v>6</v>
      </c>
      <c r="J33" s="40" t="s">
        <v>119</v>
      </c>
    </row>
    <row r="34" spans="1:10" ht="14.1" customHeight="1">
      <c r="A34" s="30"/>
      <c r="B34" s="30" t="s">
        <v>134</v>
      </c>
      <c r="C34" s="30"/>
      <c r="D34" s="30"/>
      <c r="E34" s="30"/>
      <c r="F34" s="39">
        <f>'[1]Year 3'!F36</f>
        <v>4.1316982154400002</v>
      </c>
      <c r="G34" s="39">
        <f>'[1]Year 3'!J36</f>
        <v>0</v>
      </c>
      <c r="H34" s="39">
        <f>'[1]Year 3'!M36</f>
        <v>4.95</v>
      </c>
      <c r="I34" s="39">
        <f>'[1]Year 3'!N36</f>
        <v>9.0816982154399994</v>
      </c>
      <c r="J34" s="40" t="s">
        <v>119</v>
      </c>
    </row>
    <row r="35" spans="1:10" ht="14.1" customHeight="1">
      <c r="A35" s="30"/>
      <c r="B35" s="30" t="s">
        <v>138</v>
      </c>
      <c r="C35" s="30"/>
      <c r="D35" s="30"/>
      <c r="E35" s="30"/>
      <c r="F35" s="39">
        <f>'[1]Year 3'!F37</f>
        <v>2.773333333333333</v>
      </c>
      <c r="G35" s="39">
        <f>'[1]Year 3'!J37</f>
        <v>0</v>
      </c>
      <c r="H35" s="39">
        <f>'[1]Year 3'!M37</f>
        <v>63.29378461538461</v>
      </c>
      <c r="I35" s="39">
        <f>'[1]Year 3'!N37</f>
        <v>66.067117948717936</v>
      </c>
      <c r="J35" s="40" t="s">
        <v>119</v>
      </c>
    </row>
    <row r="36" spans="1:10" ht="14.1" customHeight="1">
      <c r="A36" s="30"/>
      <c r="B36" s="30" t="s">
        <v>140</v>
      </c>
      <c r="C36" s="30"/>
      <c r="D36" s="30"/>
      <c r="E36" s="30"/>
      <c r="F36" s="39">
        <f>'[1]Year 3'!F38</f>
        <v>95.744236354432019</v>
      </c>
      <c r="G36" s="39">
        <f>'[1]Year 3'!J38</f>
        <v>0</v>
      </c>
      <c r="H36" s="39">
        <f>'[1]Year 3'!M38</f>
        <v>31.646892307692305</v>
      </c>
      <c r="I36" s="39">
        <f>'[1]Year 3'!N38</f>
        <v>127.39112866212432</v>
      </c>
      <c r="J36" s="40" t="s">
        <v>119</v>
      </c>
    </row>
    <row r="37" spans="1:10" ht="14.1" customHeight="1">
      <c r="A37" s="30"/>
      <c r="B37" s="30" t="s">
        <v>134</v>
      </c>
      <c r="C37" s="30"/>
      <c r="D37" s="30"/>
      <c r="E37" s="30"/>
      <c r="F37" s="39">
        <f>'[1]Year 3'!F39</f>
        <v>4.1316982154400002</v>
      </c>
      <c r="G37" s="39">
        <f>'[1]Year 3'!J39</f>
        <v>0</v>
      </c>
      <c r="H37" s="39">
        <f>'[1]Year 3'!M39</f>
        <v>4.95</v>
      </c>
      <c r="I37" s="39">
        <f>'[1]Year 3'!N39</f>
        <v>9.0816982154399994</v>
      </c>
      <c r="J37" s="40" t="s">
        <v>119</v>
      </c>
    </row>
    <row r="38" spans="1:10" ht="14.1" customHeight="1">
      <c r="A38" s="30"/>
      <c r="B38" s="30" t="s">
        <v>150</v>
      </c>
      <c r="C38" s="30"/>
      <c r="D38" s="30"/>
      <c r="E38" s="30"/>
      <c r="F38" s="39">
        <f>'[1]Year 3'!F40</f>
        <v>3.2586504569841681</v>
      </c>
      <c r="G38" s="39">
        <f>'[1]Year 3'!J41</f>
        <v>9</v>
      </c>
      <c r="H38" s="39">
        <f>'[1]Year 3'!M40</f>
        <v>4.1282999999999994</v>
      </c>
      <c r="I38" s="39">
        <f>SUM(F38:H38)</f>
        <v>16.386950456984167</v>
      </c>
      <c r="J38" s="40" t="s">
        <v>119</v>
      </c>
    </row>
    <row r="39" spans="1:10" ht="14.1" customHeight="1">
      <c r="A39" s="41" t="s">
        <v>142</v>
      </c>
      <c r="B39" s="41"/>
      <c r="C39" s="41"/>
      <c r="D39" s="41"/>
      <c r="E39" s="41"/>
      <c r="F39" s="42">
        <f>'[1]Year 3'!F42</f>
        <v>110.03961657562952</v>
      </c>
      <c r="G39" s="42">
        <f>'[1]Year 3'!J42</f>
        <v>15</v>
      </c>
      <c r="H39" s="42">
        <f>'[1]Year 3'!M42</f>
        <v>108.96897692307691</v>
      </c>
      <c r="I39" s="42">
        <f>'[1]Year 3'!N42</f>
        <v>234.0085934987064</v>
      </c>
      <c r="J39" s="40" t="s">
        <v>119</v>
      </c>
    </row>
    <row r="40" spans="1:10" ht="14.1" customHeight="1">
      <c r="A40" s="30" t="s">
        <v>143</v>
      </c>
      <c r="B40" s="30"/>
      <c r="C40" s="30"/>
      <c r="D40" s="30"/>
      <c r="E40" s="30"/>
      <c r="F40" s="39"/>
      <c r="G40" s="39"/>
      <c r="H40" s="39"/>
      <c r="I40" s="39"/>
      <c r="J40" s="30"/>
    </row>
    <row r="41" spans="1:10" ht="14.1" customHeight="1">
      <c r="A41" s="30"/>
      <c r="B41" s="30" t="s">
        <v>162</v>
      </c>
      <c r="C41" s="30"/>
      <c r="D41" s="30"/>
      <c r="E41" s="30"/>
      <c r="F41" s="39">
        <f>'[1]Year 3'!F44</f>
        <v>0</v>
      </c>
      <c r="G41" s="39">
        <f>'[1]Year 3'!J44</f>
        <v>6</v>
      </c>
      <c r="H41" s="39">
        <f>'[1]Year 3'!M44</f>
        <v>0</v>
      </c>
      <c r="I41" s="39">
        <f>'[1]Year 3'!N44</f>
        <v>6</v>
      </c>
      <c r="J41" s="40" t="s">
        <v>119</v>
      </c>
    </row>
    <row r="42" spans="1:10" ht="14.1" customHeight="1">
      <c r="A42" s="30"/>
      <c r="B42" s="30" t="s">
        <v>140</v>
      </c>
      <c r="C42" s="30"/>
      <c r="D42" s="30"/>
      <c r="E42" s="30"/>
      <c r="F42" s="39">
        <f>'[1]Year 3'!F45</f>
        <v>119.68029544304001</v>
      </c>
      <c r="G42" s="39">
        <f>'[1]Year 3'!J45</f>
        <v>0</v>
      </c>
      <c r="H42" s="39">
        <f>'[1]Year 3'!M45</f>
        <v>39.558615384615379</v>
      </c>
      <c r="I42" s="39">
        <f>'[1]Year 3'!N45</f>
        <v>159.23891082765539</v>
      </c>
      <c r="J42" s="40" t="s">
        <v>119</v>
      </c>
    </row>
    <row r="43" spans="1:10" ht="14.1" customHeight="1">
      <c r="A43" s="30"/>
      <c r="B43" s="30" t="s">
        <v>134</v>
      </c>
      <c r="C43" s="30"/>
      <c r="D43" s="30"/>
      <c r="E43" s="30"/>
      <c r="F43" s="39">
        <f>'[1]Year 3'!F46</f>
        <v>4.1316982154400002</v>
      </c>
      <c r="G43" s="39">
        <f>'[1]Year 3'!J46</f>
        <v>0</v>
      </c>
      <c r="H43" s="39">
        <f>'[1]Year 3'!M46</f>
        <v>4.7470338461538457</v>
      </c>
      <c r="I43" s="39">
        <f>'[1]Year 3'!N46</f>
        <v>8.8787320615938459</v>
      </c>
      <c r="J43" s="40" t="s">
        <v>119</v>
      </c>
    </row>
    <row r="44" spans="1:10" ht="14.1" customHeight="1">
      <c r="A44" s="30"/>
      <c r="B44" s="30" t="s">
        <v>168</v>
      </c>
      <c r="C44" s="30"/>
      <c r="D44" s="30"/>
      <c r="E44" s="30"/>
      <c r="F44" s="39">
        <f>'[1]Year 3'!F47</f>
        <v>21.107319976848</v>
      </c>
      <c r="G44" s="39">
        <f>'[1]Year 3'!J47</f>
        <v>0</v>
      </c>
      <c r="H44" s="39">
        <f>'[1]Year 3'!M47</f>
        <v>21.42</v>
      </c>
      <c r="I44" s="39">
        <f>'[1]Year 3'!N47</f>
        <v>42.527319976848005</v>
      </c>
      <c r="J44" s="40" t="s">
        <v>119</v>
      </c>
    </row>
    <row r="45" spans="1:10" ht="14.1" customHeight="1">
      <c r="A45" s="30"/>
      <c r="B45" s="30" t="s">
        <v>169</v>
      </c>
      <c r="C45" s="30"/>
      <c r="D45" s="30"/>
      <c r="E45" s="30"/>
      <c r="F45" s="39">
        <f>'[1]Year 3'!F48</f>
        <v>0</v>
      </c>
      <c r="G45" s="39">
        <f>'[1]Year 3'!J48</f>
        <v>0</v>
      </c>
      <c r="H45" s="39">
        <f>'[1]Year 3'!M48</f>
        <v>3.5602753846153843</v>
      </c>
      <c r="I45" s="39">
        <f>'[1]Year 3'!N48</f>
        <v>3.5602753846153843</v>
      </c>
      <c r="J45" s="40" t="s">
        <v>119</v>
      </c>
    </row>
    <row r="46" spans="1:10" ht="14.1" customHeight="1">
      <c r="A46" s="30"/>
      <c r="B46" s="30" t="s">
        <v>150</v>
      </c>
      <c r="C46" s="30"/>
      <c r="D46" s="30"/>
      <c r="E46" s="30"/>
      <c r="F46" s="39">
        <f>'[1]Year 3'!F49</f>
        <v>3.2586504569841681</v>
      </c>
      <c r="G46" s="39">
        <f>'[1]Year 3'!J50</f>
        <v>16</v>
      </c>
      <c r="H46" s="39">
        <f>'[1]Year 3'!M49</f>
        <v>3.9590262276923069</v>
      </c>
      <c r="I46" s="39">
        <f>SUM(F46:H46)</f>
        <v>23.217676684676473</v>
      </c>
      <c r="J46" s="40" t="s">
        <v>119</v>
      </c>
    </row>
    <row r="47" spans="1:10" ht="14.1" customHeight="1">
      <c r="A47" s="30"/>
      <c r="B47" s="30" t="s">
        <v>168</v>
      </c>
      <c r="C47" s="30"/>
      <c r="D47" s="30"/>
      <c r="E47" s="30"/>
      <c r="F47" s="39">
        <f>'[1]Year 3'!F51</f>
        <v>4.1913106811169598</v>
      </c>
      <c r="G47" s="39">
        <f>'[1]Year 3'!J52+'[1]Year 3'!J53</f>
        <v>23.5</v>
      </c>
      <c r="H47" s="39">
        <f>'[1]Year 3'!M51</f>
        <v>3.9590262276923069</v>
      </c>
      <c r="I47" s="39">
        <f>SUM(F47:H47)</f>
        <v>31.650336908809265</v>
      </c>
      <c r="J47" s="40" t="s">
        <v>119</v>
      </c>
    </row>
    <row r="48" spans="1:10" ht="14.1" customHeight="1">
      <c r="A48" s="30"/>
      <c r="B48" s="30" t="s">
        <v>170</v>
      </c>
      <c r="C48" s="30"/>
      <c r="D48" s="30"/>
      <c r="E48" s="30"/>
      <c r="F48" s="39">
        <f>'[1]Year 3'!F54</f>
        <v>4.1913106811169598</v>
      </c>
      <c r="G48" s="39">
        <f>'[1]Year 3'!J55+'[1]Year 3'!J56</f>
        <v>177.88</v>
      </c>
      <c r="H48" s="39">
        <f>'[1]Year 3'!M54</f>
        <v>3.9590262276923069</v>
      </c>
      <c r="I48" s="39">
        <f>SUM(F48:H48)</f>
        <v>186.03033690880926</v>
      </c>
      <c r="J48" s="40" t="s">
        <v>119</v>
      </c>
    </row>
    <row r="49" spans="1:10" ht="14.1" customHeight="1">
      <c r="A49" s="41" t="s">
        <v>145</v>
      </c>
      <c r="B49" s="41"/>
      <c r="C49" s="41"/>
      <c r="D49" s="41"/>
      <c r="E49" s="41"/>
      <c r="F49" s="42">
        <f>'[1]Year 3'!F57</f>
        <v>156.56058545454607</v>
      </c>
      <c r="G49" s="42">
        <f>'[1]Year 3'!J57</f>
        <v>223.38</v>
      </c>
      <c r="H49" s="42">
        <f>'[1]Year 3'!M57</f>
        <v>81.163003298461518</v>
      </c>
      <c r="I49" s="42">
        <f>'[1]Year 3'!N57</f>
        <v>461.10358875300761</v>
      </c>
      <c r="J49" s="40" t="s">
        <v>119</v>
      </c>
    </row>
    <row r="50" spans="1:10" ht="14.1" customHeight="1">
      <c r="A50" s="30" t="s">
        <v>146</v>
      </c>
      <c r="B50" s="30"/>
      <c r="C50" s="30"/>
      <c r="D50" s="30"/>
      <c r="E50" s="30"/>
      <c r="F50" s="39"/>
      <c r="G50" s="39"/>
      <c r="H50" s="39"/>
      <c r="I50" s="39"/>
      <c r="J50" s="30"/>
    </row>
    <row r="51" spans="1:10" ht="14.1" customHeight="1">
      <c r="A51" s="30"/>
      <c r="B51" s="30" t="s">
        <v>162</v>
      </c>
      <c r="C51" s="30"/>
      <c r="D51" s="30"/>
      <c r="E51" s="30"/>
      <c r="F51" s="39">
        <f>'[1]Year 3'!F59</f>
        <v>0</v>
      </c>
      <c r="G51" s="39">
        <f>'[1]Year 3'!J59</f>
        <v>6</v>
      </c>
      <c r="H51" s="39">
        <f>'[1]Year 3'!M59</f>
        <v>0</v>
      </c>
      <c r="I51" s="39">
        <f>'[1]Year 3'!N59</f>
        <v>6</v>
      </c>
      <c r="J51" s="40" t="s">
        <v>119</v>
      </c>
    </row>
    <row r="52" spans="1:10" ht="14.1" customHeight="1">
      <c r="A52" s="30"/>
      <c r="B52" s="30" t="s">
        <v>134</v>
      </c>
      <c r="C52" s="30"/>
      <c r="D52" s="30"/>
      <c r="E52" s="30"/>
      <c r="F52" s="39">
        <f>'[1]Year 3'!F60</f>
        <v>4.1316982154400002</v>
      </c>
      <c r="G52" s="39">
        <f>'[1]Year 3'!J60</f>
        <v>0</v>
      </c>
      <c r="H52" s="39">
        <f>'[1]Year 3'!M60</f>
        <v>4.7470338461538457</v>
      </c>
      <c r="I52" s="39">
        <f>'[1]Year 3'!N60</f>
        <v>8.8787320615938459</v>
      </c>
      <c r="J52" s="40" t="s">
        <v>119</v>
      </c>
    </row>
    <row r="53" spans="1:10" ht="14.1" customHeight="1">
      <c r="A53" s="30"/>
      <c r="B53" s="30" t="s">
        <v>138</v>
      </c>
      <c r="C53" s="30"/>
      <c r="D53" s="30"/>
      <c r="E53" s="30"/>
      <c r="F53" s="39">
        <f>'[1]Year 3'!F61</f>
        <v>6.9333333333333327</v>
      </c>
      <c r="G53" s="39">
        <f>'[1]Year 3'!J61</f>
        <v>0</v>
      </c>
      <c r="H53" s="39">
        <f>'[1]Year 3'!M61</f>
        <v>158.23446153846152</v>
      </c>
      <c r="I53" s="39">
        <f>'[1]Year 3'!N61</f>
        <v>165.16779487179485</v>
      </c>
      <c r="J53" s="40" t="s">
        <v>119</v>
      </c>
    </row>
    <row r="54" spans="1:10" ht="14.1" customHeight="1">
      <c r="A54" s="30"/>
      <c r="B54" s="30" t="s">
        <v>140</v>
      </c>
      <c r="C54" s="30"/>
      <c r="D54" s="30"/>
      <c r="E54" s="30"/>
      <c r="F54" s="39">
        <f>'[1]Year 3'!F62</f>
        <v>95.744236354432019</v>
      </c>
      <c r="G54" s="39">
        <f>'[1]Year 3'!J62</f>
        <v>0</v>
      </c>
      <c r="H54" s="39">
        <f>'[1]Year 3'!M62</f>
        <v>31.646892307692305</v>
      </c>
      <c r="I54" s="39">
        <f>'[1]Year 3'!N62</f>
        <v>127.39112866212432</v>
      </c>
      <c r="J54" s="40" t="s">
        <v>119</v>
      </c>
    </row>
    <row r="55" spans="1:10" ht="14.1" customHeight="1">
      <c r="A55" s="30"/>
      <c r="B55" s="30" t="s">
        <v>168</v>
      </c>
      <c r="C55" s="30"/>
      <c r="D55" s="30"/>
      <c r="E55" s="30"/>
      <c r="F55" s="39">
        <f>'[1]Year 3'!F63</f>
        <v>4.1913106811169598</v>
      </c>
      <c r="G55" s="39">
        <f>'[1]Year 3'!J65</f>
        <v>140</v>
      </c>
      <c r="H55" s="39">
        <f>'[1]Year 3'!M63</f>
        <v>3.9590262276923069</v>
      </c>
      <c r="I55" s="39">
        <f>SUM(F55:H55)</f>
        <v>148.15033690880927</v>
      </c>
      <c r="J55" s="40" t="s">
        <v>119</v>
      </c>
    </row>
    <row r="56" spans="1:10" ht="14.1" customHeight="1" thickBot="1">
      <c r="A56" s="30"/>
      <c r="B56" s="30" t="s">
        <v>170</v>
      </c>
      <c r="C56" s="30"/>
      <c r="D56" s="30"/>
      <c r="E56" s="30"/>
      <c r="F56" s="39">
        <f>'[1]Year 3'!F66</f>
        <v>4.1913106811169598</v>
      </c>
      <c r="G56" s="39">
        <f>'[1]Year 3'!J67+'[1]Year 3'!J69</f>
        <v>528</v>
      </c>
      <c r="H56" s="39">
        <f>'[1]Year 3'!M66</f>
        <v>3.9590262276923069</v>
      </c>
      <c r="I56" s="39">
        <f>SUM(F56:H56)</f>
        <v>536.15033690880932</v>
      </c>
      <c r="J56" s="40" t="s">
        <v>119</v>
      </c>
    </row>
    <row r="57" spans="1:10" ht="14.1" customHeight="1">
      <c r="A57" s="33"/>
      <c r="B57" s="33"/>
      <c r="C57" s="33"/>
      <c r="D57" s="33"/>
      <c r="E57" s="33"/>
      <c r="F57" s="34" t="s">
        <v>65</v>
      </c>
      <c r="G57" s="34" t="s">
        <v>66</v>
      </c>
      <c r="H57" s="34" t="s">
        <v>67</v>
      </c>
      <c r="I57" s="34" t="s">
        <v>68</v>
      </c>
      <c r="J57" s="34" t="s">
        <v>69</v>
      </c>
    </row>
    <row r="58" spans="1:10" ht="14.1" customHeight="1" thickBot="1">
      <c r="A58" s="35" t="s">
        <v>70</v>
      </c>
      <c r="B58" s="35" t="s">
        <v>71</v>
      </c>
      <c r="C58" s="35"/>
      <c r="D58" s="35"/>
      <c r="E58" s="35"/>
      <c r="F58" s="36" t="s">
        <v>72</v>
      </c>
      <c r="G58" s="36" t="s">
        <v>72</v>
      </c>
      <c r="H58" s="36" t="s">
        <v>72</v>
      </c>
      <c r="I58" s="36" t="s">
        <v>72</v>
      </c>
      <c r="J58" s="36" t="s">
        <v>72</v>
      </c>
    </row>
    <row r="59" spans="1:10" ht="14.1" customHeight="1">
      <c r="A59" s="30"/>
      <c r="B59" s="30" t="s">
        <v>171</v>
      </c>
      <c r="C59" s="30"/>
      <c r="D59" s="30"/>
      <c r="E59" s="30"/>
      <c r="F59" s="39">
        <f>'[1]Year 3'!F70</f>
        <v>0</v>
      </c>
      <c r="G59" s="39">
        <f>'[1]Year 3'!J70</f>
        <v>0</v>
      </c>
      <c r="H59" s="39">
        <f>'[1]Year 3'!M70</f>
        <v>253.17513846153844</v>
      </c>
      <c r="I59" s="39">
        <f>'[1]Year 3'!N70</f>
        <v>253.17513846153844</v>
      </c>
      <c r="J59" s="40" t="s">
        <v>119</v>
      </c>
    </row>
    <row r="60" spans="1:10" ht="14.1" customHeight="1">
      <c r="A60" s="41" t="s">
        <v>148</v>
      </c>
      <c r="B60" s="41"/>
      <c r="C60" s="41"/>
      <c r="D60" s="41"/>
      <c r="E60" s="41"/>
      <c r="F60" s="42">
        <f>'[1]Year 3'!F71</f>
        <v>115.19188926543927</v>
      </c>
      <c r="G60" s="42">
        <f>'[1]Year 3'!J71</f>
        <v>674</v>
      </c>
      <c r="H60" s="42">
        <f>'[1]Year 3'!M71</f>
        <v>455.72157860923073</v>
      </c>
      <c r="I60" s="42">
        <f>'[1]Year 3'!N71</f>
        <v>1244.91346787467</v>
      </c>
      <c r="J60" s="40" t="s">
        <v>119</v>
      </c>
    </row>
    <row r="61" spans="1:10" ht="14.1" customHeight="1">
      <c r="A61" s="30" t="s">
        <v>149</v>
      </c>
      <c r="B61" s="30"/>
      <c r="C61" s="30"/>
      <c r="D61" s="30"/>
      <c r="E61" s="30"/>
      <c r="F61" s="39"/>
      <c r="G61" s="39"/>
      <c r="H61" s="39"/>
      <c r="I61" s="39"/>
      <c r="J61" s="30"/>
    </row>
    <row r="62" spans="1:10" ht="14.1" customHeight="1">
      <c r="A62" s="30"/>
      <c r="B62" s="30" t="s">
        <v>162</v>
      </c>
      <c r="C62" s="30"/>
      <c r="D62" s="30"/>
      <c r="E62" s="30"/>
      <c r="F62" s="39">
        <f>'[1]Year 3'!F73</f>
        <v>0</v>
      </c>
      <c r="G62" s="39">
        <f>'[1]Year 3'!J73</f>
        <v>6</v>
      </c>
      <c r="H62" s="39">
        <f>'[1]Year 3'!M73</f>
        <v>0</v>
      </c>
      <c r="I62" s="39">
        <f>'[1]Year 3'!N73</f>
        <v>6</v>
      </c>
      <c r="J62" s="40" t="s">
        <v>119</v>
      </c>
    </row>
    <row r="63" spans="1:10" ht="14.1" customHeight="1">
      <c r="A63" s="30"/>
      <c r="B63" s="30" t="s">
        <v>140</v>
      </c>
      <c r="C63" s="30"/>
      <c r="D63" s="30"/>
      <c r="E63" s="30"/>
      <c r="F63" s="39">
        <f>'[1]Year 3'!F74</f>
        <v>95.744236354432019</v>
      </c>
      <c r="G63" s="39">
        <f>'[1]Year 3'!J74</f>
        <v>0</v>
      </c>
      <c r="H63" s="39">
        <f>'[1]Year 3'!M74</f>
        <v>31.646892307692305</v>
      </c>
      <c r="I63" s="39">
        <f>'[1]Year 3'!N74</f>
        <v>127.39112866212432</v>
      </c>
      <c r="J63" s="40" t="s">
        <v>119</v>
      </c>
    </row>
    <row r="64" spans="1:10" ht="14.1" customHeight="1">
      <c r="A64" s="30"/>
      <c r="B64" s="30" t="s">
        <v>168</v>
      </c>
      <c r="C64" s="30"/>
      <c r="D64" s="30"/>
      <c r="E64" s="30"/>
      <c r="F64" s="39">
        <f>'[1]Year 3'!F75</f>
        <v>4.1913106811169598</v>
      </c>
      <c r="G64" s="39">
        <f>'[1]Year 3'!J76</f>
        <v>140</v>
      </c>
      <c r="H64" s="39">
        <f>'[1]Year 3'!M75</f>
        <v>3.9590262276923069</v>
      </c>
      <c r="I64" s="39">
        <f>SUM(F64:H64)</f>
        <v>148.15033690880927</v>
      </c>
      <c r="J64" s="40" t="s">
        <v>119</v>
      </c>
    </row>
    <row r="65" spans="1:10" ht="14.1" customHeight="1">
      <c r="A65" s="30"/>
      <c r="B65" s="30" t="s">
        <v>170</v>
      </c>
      <c r="C65" s="30"/>
      <c r="D65" s="30"/>
      <c r="E65" s="30"/>
      <c r="F65" s="39">
        <f>'[1]Year 3'!F78</f>
        <v>4.1913106811169598</v>
      </c>
      <c r="G65" s="39">
        <f>'[1]Year 3'!J79</f>
        <v>240</v>
      </c>
      <c r="H65" s="39">
        <f>'[1]Year 3'!M78</f>
        <v>3.9590262276923069</v>
      </c>
      <c r="I65" s="39">
        <f>SUM(F65:H65)</f>
        <v>248.15033690880927</v>
      </c>
      <c r="J65" s="40" t="s">
        <v>119</v>
      </c>
    </row>
    <row r="66" spans="1:10" ht="14.1" customHeight="1">
      <c r="A66" s="30"/>
      <c r="B66" s="30" t="s">
        <v>172</v>
      </c>
      <c r="C66" s="30"/>
      <c r="D66" s="30"/>
      <c r="E66" s="30"/>
      <c r="F66" s="39">
        <f>'[1]Year 3'!F80</f>
        <v>0</v>
      </c>
      <c r="G66" s="39">
        <f>'[1]Year 3'!J80</f>
        <v>244</v>
      </c>
      <c r="H66" s="39">
        <f>'[1]Year 3'!M80</f>
        <v>0</v>
      </c>
      <c r="I66" s="39">
        <f>'[1]Year 3'!N80</f>
        <v>244</v>
      </c>
      <c r="J66" s="40" t="s">
        <v>119</v>
      </c>
    </row>
    <row r="67" spans="1:10" ht="14.1" customHeight="1">
      <c r="A67" s="30"/>
      <c r="B67" s="30" t="s">
        <v>173</v>
      </c>
      <c r="C67" s="30"/>
      <c r="D67" s="30"/>
      <c r="E67" s="32">
        <f>'[1]Year 3'!B81</f>
        <v>7500</v>
      </c>
      <c r="F67" s="39"/>
      <c r="G67" s="39"/>
      <c r="H67" s="39"/>
      <c r="I67" s="39"/>
      <c r="J67" s="40" t="s">
        <v>119</v>
      </c>
    </row>
    <row r="68" spans="1:10" ht="14.1" customHeight="1">
      <c r="A68" s="30"/>
      <c r="B68" s="30" t="s">
        <v>174</v>
      </c>
      <c r="C68" s="30"/>
      <c r="D68" s="30"/>
      <c r="E68" s="30"/>
      <c r="F68" s="39"/>
      <c r="G68" s="39"/>
      <c r="H68" s="39"/>
      <c r="I68" s="39"/>
      <c r="J68" s="40"/>
    </row>
    <row r="69" spans="1:10" ht="14.1" customHeight="1">
      <c r="A69" s="30"/>
      <c r="B69" s="31" t="s">
        <v>205</v>
      </c>
      <c r="C69" s="30"/>
      <c r="D69" s="30"/>
      <c r="E69" s="44">
        <f>'[1]Year 3'!B83</f>
        <v>0.8</v>
      </c>
      <c r="F69" s="39"/>
      <c r="G69" s="39"/>
      <c r="H69" s="39"/>
      <c r="I69" s="39"/>
      <c r="J69" s="40" t="s">
        <v>119</v>
      </c>
    </row>
    <row r="70" spans="1:10" ht="14.1" customHeight="1">
      <c r="A70" s="30"/>
      <c r="B70" s="30" t="s">
        <v>176</v>
      </c>
      <c r="C70" s="30"/>
      <c r="D70" s="30"/>
      <c r="E70" s="32">
        <f>'[1]Year 3'!B84</f>
        <v>6000</v>
      </c>
      <c r="F70" s="39"/>
      <c r="G70" s="39"/>
      <c r="H70" s="39"/>
      <c r="I70" s="39"/>
      <c r="J70" s="40" t="s">
        <v>119</v>
      </c>
    </row>
    <row r="71" spans="1:10" ht="14.1" customHeight="1">
      <c r="A71" s="30"/>
      <c r="B71" s="30" t="s">
        <v>177</v>
      </c>
      <c r="C71" s="30"/>
      <c r="D71" s="30"/>
      <c r="E71" s="30"/>
      <c r="F71" s="39"/>
      <c r="G71" s="39"/>
      <c r="H71" s="39"/>
      <c r="I71" s="39"/>
      <c r="J71" s="40"/>
    </row>
    <row r="72" spans="1:10" ht="14.1" customHeight="1">
      <c r="A72" s="30"/>
      <c r="B72" s="30" t="s">
        <v>178</v>
      </c>
      <c r="C72" s="30"/>
      <c r="D72" s="30"/>
      <c r="E72" s="44">
        <f>'[1]Year 3'!B86</f>
        <v>0.19999999999999996</v>
      </c>
      <c r="F72" s="39"/>
      <c r="G72" s="39"/>
      <c r="H72" s="39"/>
      <c r="I72" s="39"/>
      <c r="J72" s="40" t="s">
        <v>119</v>
      </c>
    </row>
    <row r="73" spans="1:10" ht="14.1" customHeight="1">
      <c r="A73" s="30"/>
      <c r="B73" s="30" t="s">
        <v>179</v>
      </c>
      <c r="C73" s="30"/>
      <c r="D73" s="30"/>
      <c r="E73" s="32">
        <f>'[1]Year 3'!B87</f>
        <v>1499.9999999999998</v>
      </c>
      <c r="F73" s="39"/>
      <c r="G73" s="39"/>
      <c r="H73" s="39"/>
      <c r="I73" s="39"/>
      <c r="J73" s="40" t="s">
        <v>119</v>
      </c>
    </row>
    <row r="74" spans="1:10" ht="14.1" customHeight="1">
      <c r="A74" s="30"/>
      <c r="B74" s="30" t="s">
        <v>180</v>
      </c>
      <c r="C74" s="30"/>
      <c r="D74" s="30"/>
      <c r="E74" s="32">
        <f>'[1]Year 3'!B88</f>
        <v>0</v>
      </c>
      <c r="F74" s="39"/>
      <c r="G74" s="39"/>
      <c r="H74" s="39"/>
      <c r="I74" s="39"/>
      <c r="J74" s="40" t="s">
        <v>119</v>
      </c>
    </row>
    <row r="75" spans="1:10" ht="14.1" customHeight="1">
      <c r="A75" s="30"/>
      <c r="B75" s="31" t="s">
        <v>181</v>
      </c>
      <c r="C75" s="30"/>
      <c r="D75" s="30"/>
      <c r="E75" s="30"/>
      <c r="F75" s="39"/>
      <c r="G75" s="39"/>
      <c r="H75" s="39"/>
      <c r="I75" s="39"/>
      <c r="J75" s="40"/>
    </row>
    <row r="76" spans="1:10" ht="14.1" customHeight="1">
      <c r="A76" s="30"/>
      <c r="B76" s="31" t="s">
        <v>182</v>
      </c>
      <c r="C76" s="30"/>
      <c r="D76" s="30"/>
      <c r="E76" s="32">
        <f>'[1]Year 3'!B91</f>
        <v>1999.999998</v>
      </c>
      <c r="F76" s="39"/>
      <c r="G76" s="39"/>
      <c r="H76" s="39"/>
      <c r="I76" s="39"/>
      <c r="J76" s="40" t="s">
        <v>119</v>
      </c>
    </row>
    <row r="77" spans="1:10" ht="14.1" customHeight="1">
      <c r="A77" s="30"/>
      <c r="B77" s="30" t="s">
        <v>183</v>
      </c>
      <c r="C77" s="30"/>
      <c r="D77" s="30"/>
      <c r="E77" s="30"/>
      <c r="F77" s="39"/>
      <c r="G77" s="39"/>
      <c r="H77" s="39"/>
      <c r="I77" s="39"/>
      <c r="J77" s="40"/>
    </row>
    <row r="78" spans="1:10" ht="14.1" customHeight="1">
      <c r="A78" s="30"/>
      <c r="B78" s="30" t="s">
        <v>184</v>
      </c>
      <c r="C78" s="30"/>
      <c r="D78" s="30"/>
      <c r="E78" s="32">
        <f>'[1]Year 3'!B93</f>
        <v>5333.3333279999997</v>
      </c>
      <c r="F78" s="39">
        <f>'[1]Year 3'!F93</f>
        <v>0</v>
      </c>
      <c r="G78" s="39">
        <f>'[1]Year 3'!J93</f>
        <v>613.33333272000004</v>
      </c>
      <c r="H78" s="39">
        <f>'[1]Year 3'!M93</f>
        <v>0</v>
      </c>
      <c r="I78" s="39">
        <f>'[1]Year 3'!N93</f>
        <v>613.33333272000004</v>
      </c>
      <c r="J78" s="40" t="s">
        <v>119</v>
      </c>
    </row>
    <row r="79" spans="1:10" ht="14.1" customHeight="1">
      <c r="A79" s="30"/>
      <c r="B79" s="30" t="s">
        <v>185</v>
      </c>
      <c r="C79" s="30"/>
      <c r="D79" s="30"/>
      <c r="E79" s="32">
        <f>'[1]Year 3'!B94</f>
        <v>444.44444399999998</v>
      </c>
      <c r="F79" s="39">
        <f>'[1]Year 3'!F94</f>
        <v>0</v>
      </c>
      <c r="G79" s="39">
        <f>'[1]Year 3'!J94</f>
        <v>244.44444419999999</v>
      </c>
      <c r="H79" s="39">
        <f>'[1]Year 3'!M94</f>
        <v>0</v>
      </c>
      <c r="I79" s="39">
        <f>'[1]Year 3'!N94</f>
        <v>244.44444419999999</v>
      </c>
      <c r="J79" s="40" t="s">
        <v>119</v>
      </c>
    </row>
    <row r="80" spans="1:10" ht="14.1" customHeight="1">
      <c r="A80" s="30"/>
      <c r="B80" s="30" t="s">
        <v>186</v>
      </c>
      <c r="C80" s="30"/>
      <c r="D80" s="30"/>
      <c r="E80" s="30"/>
      <c r="F80" s="30"/>
      <c r="G80" s="30"/>
      <c r="H80" s="30"/>
      <c r="I80" s="30"/>
      <c r="J80" s="30"/>
    </row>
    <row r="81" spans="1:10" ht="14.1" customHeight="1">
      <c r="A81" s="30"/>
      <c r="B81" s="30"/>
      <c r="C81" s="30" t="s">
        <v>187</v>
      </c>
      <c r="D81" s="30"/>
      <c r="E81" s="30"/>
      <c r="F81" s="39">
        <f>'[1]Year 3'!F95</f>
        <v>0</v>
      </c>
      <c r="G81" s="39">
        <f>'[1]Year 3'!J95</f>
        <v>0</v>
      </c>
      <c r="H81" s="39">
        <f>'[1]Year 3'!M95</f>
        <v>1555.555554</v>
      </c>
      <c r="I81" s="39">
        <f>'[1]Year 3'!N95</f>
        <v>1555.555554</v>
      </c>
      <c r="J81" s="40" t="s">
        <v>119</v>
      </c>
    </row>
    <row r="82" spans="1:10" ht="14.1" customHeight="1">
      <c r="A82" s="30"/>
      <c r="B82" s="30"/>
      <c r="C82" s="30" t="s">
        <v>56</v>
      </c>
      <c r="D82" s="30"/>
      <c r="E82" s="30"/>
      <c r="F82" s="39">
        <f>'[1]Year 3'!F96</f>
        <v>0</v>
      </c>
      <c r="G82" s="39">
        <f>'[1]Year 3'!J96</f>
        <v>0</v>
      </c>
      <c r="H82" s="39">
        <f>'[1]Year 3'!M96</f>
        <v>222.22222199999999</v>
      </c>
      <c r="I82" s="39">
        <f>'[1]Year 3'!N96</f>
        <v>222.22222199999999</v>
      </c>
      <c r="J82" s="40" t="s">
        <v>119</v>
      </c>
    </row>
    <row r="83" spans="1:10" ht="14.1" customHeight="1">
      <c r="A83" s="30"/>
      <c r="B83" s="30"/>
      <c r="C83" s="30" t="s">
        <v>188</v>
      </c>
      <c r="D83" s="30"/>
      <c r="E83" s="30"/>
      <c r="F83" s="39">
        <f>'[1]Year 3'!F97</f>
        <v>0</v>
      </c>
      <c r="G83" s="39">
        <f>'[1]Year 3'!J97</f>
        <v>0</v>
      </c>
      <c r="H83" s="39">
        <f>'[1]Year 3'!M97</f>
        <v>111.11111099999999</v>
      </c>
      <c r="I83" s="39">
        <f>'[1]Year 3'!N97</f>
        <v>111.11111099999999</v>
      </c>
      <c r="J83" s="40" t="s">
        <v>119</v>
      </c>
    </row>
    <row r="84" spans="1:10" ht="14.1" customHeight="1">
      <c r="A84" s="30"/>
      <c r="B84" s="30" t="s">
        <v>189</v>
      </c>
      <c r="C84" s="30"/>
      <c r="D84" s="30"/>
      <c r="E84" s="30"/>
      <c r="F84" s="39">
        <f>'[1]Year 3'!F98</f>
        <v>8.8698572241714277</v>
      </c>
      <c r="G84" s="39">
        <f>'[1]Year 3'!J98</f>
        <v>0</v>
      </c>
      <c r="H84" s="39">
        <f>'[1]Year 3'!M98</f>
        <v>59.399999999999991</v>
      </c>
      <c r="I84" s="39">
        <f>'[1]Year 3'!N98</f>
        <v>68.269857224171417</v>
      </c>
      <c r="J84" s="40" t="s">
        <v>119</v>
      </c>
    </row>
    <row r="85" spans="1:10" ht="14.1" customHeight="1">
      <c r="A85" s="30"/>
      <c r="B85" s="30" t="s">
        <v>190</v>
      </c>
      <c r="C85" s="30"/>
      <c r="D85" s="30"/>
      <c r="E85" s="30"/>
      <c r="F85" s="39">
        <f>'[1]Year 3'!F99</f>
        <v>268.00493066666667</v>
      </c>
      <c r="G85" s="39">
        <f>'[1]Year 3'!J99</f>
        <v>0</v>
      </c>
      <c r="H85" s="39">
        <f>'[1]Year 3'!M99</f>
        <v>0</v>
      </c>
      <c r="I85" s="39">
        <f>'[1]Year 3'!N99</f>
        <v>268.00493066666667</v>
      </c>
      <c r="J85" s="40" t="s">
        <v>119</v>
      </c>
    </row>
    <row r="86" spans="1:10" ht="14.1" customHeight="1">
      <c r="A86" s="30"/>
      <c r="B86" s="30" t="s">
        <v>191</v>
      </c>
      <c r="C86" s="30"/>
      <c r="D86" s="30"/>
      <c r="E86" s="30"/>
      <c r="F86" s="39">
        <f>'[1]Year 3'!F100</f>
        <v>19.66972738853503</v>
      </c>
      <c r="G86" s="39">
        <f>'[1]Year 3'!J100</f>
        <v>0</v>
      </c>
      <c r="H86" s="39">
        <f>'[1]Year 3'!M100</f>
        <v>0</v>
      </c>
      <c r="I86" s="39">
        <f>'[1]Year 3'!N100</f>
        <v>19.66972738853503</v>
      </c>
      <c r="J86" s="40" t="s">
        <v>119</v>
      </c>
    </row>
    <row r="87" spans="1:10" ht="14.1" customHeight="1">
      <c r="A87" s="30"/>
      <c r="B87" s="30" t="s">
        <v>192</v>
      </c>
      <c r="C87" s="30"/>
      <c r="D87" s="30"/>
      <c r="E87" s="30"/>
      <c r="F87" s="39">
        <f>'[1]Year 3'!F101</f>
        <v>73.855233066666656</v>
      </c>
      <c r="G87" s="39">
        <f>'[1]Year 3'!J101</f>
        <v>0</v>
      </c>
      <c r="H87" s="39">
        <f>'[1]Year 3'!M101</f>
        <v>25.317513846153844</v>
      </c>
      <c r="I87" s="39">
        <f>'[1]Year 3'!N101</f>
        <v>99.1727469128205</v>
      </c>
      <c r="J87" s="40" t="s">
        <v>119</v>
      </c>
    </row>
    <row r="88" spans="1:10" ht="14.1" customHeight="1">
      <c r="A88" s="41" t="s">
        <v>152</v>
      </c>
      <c r="B88" s="41"/>
      <c r="C88" s="41"/>
      <c r="D88" s="41"/>
      <c r="E88" s="41"/>
      <c r="F88" s="42">
        <f>'[1]Year 3'!F102</f>
        <v>474.5266060627057</v>
      </c>
      <c r="G88" s="42">
        <f>'[1]Year 3'!J102</f>
        <v>1487.77777692</v>
      </c>
      <c r="H88" s="42">
        <f>'[1]Year 3'!M102</f>
        <v>2013.1713456092309</v>
      </c>
      <c r="I88" s="42">
        <f>'[1]Year 3'!N102</f>
        <v>3975.4757285919368</v>
      </c>
      <c r="J88" s="40" t="s">
        <v>119</v>
      </c>
    </row>
    <row r="89" spans="1:10" ht="14.1" customHeight="1">
      <c r="A89" s="30" t="s">
        <v>96</v>
      </c>
      <c r="B89" s="30"/>
      <c r="C89" s="30"/>
      <c r="D89" s="30"/>
      <c r="E89" s="30"/>
      <c r="F89" s="39"/>
      <c r="G89" s="39"/>
      <c r="H89" s="39"/>
      <c r="I89" s="39"/>
      <c r="J89" s="30"/>
    </row>
    <row r="90" spans="1:10" ht="14.1" customHeight="1">
      <c r="A90" s="30"/>
      <c r="B90" s="30" t="s">
        <v>162</v>
      </c>
      <c r="C90" s="30"/>
      <c r="D90" s="30"/>
      <c r="E90" s="30"/>
      <c r="F90" s="39">
        <f>'[1]Year 3'!F104</f>
        <v>0</v>
      </c>
      <c r="G90" s="39">
        <f>'[1]Year 3'!J104</f>
        <v>6</v>
      </c>
      <c r="H90" s="39">
        <f>'[1]Year 3'!M104</f>
        <v>0</v>
      </c>
      <c r="I90" s="39">
        <f>'[1]Year 3'!N104</f>
        <v>6</v>
      </c>
      <c r="J90" s="40" t="s">
        <v>119</v>
      </c>
    </row>
    <row r="91" spans="1:10" ht="14.1" customHeight="1">
      <c r="A91" s="30"/>
      <c r="B91" s="30" t="s">
        <v>168</v>
      </c>
      <c r="C91" s="30"/>
      <c r="D91" s="30"/>
      <c r="E91" s="30"/>
      <c r="F91" s="39">
        <f>'[1]Year 3'!F105</f>
        <v>4.1913106811169598</v>
      </c>
      <c r="G91" s="39">
        <f>'[1]Year 3'!J106</f>
        <v>16</v>
      </c>
      <c r="H91" s="39">
        <f>'[1]Year 3'!M105</f>
        <v>3.9590262276923069</v>
      </c>
      <c r="I91" s="39">
        <f>SUM(F91:H91)</f>
        <v>24.150336908809265</v>
      </c>
      <c r="J91" s="40" t="s">
        <v>119</v>
      </c>
    </row>
    <row r="92" spans="1:10" ht="14.1" customHeight="1">
      <c r="A92" s="30"/>
      <c r="B92" s="30" t="s">
        <v>182</v>
      </c>
      <c r="C92" s="30"/>
      <c r="D92" s="30"/>
      <c r="E92" s="32">
        <f>'[1]Year 3'!B107</f>
        <v>3999.9999995999997</v>
      </c>
      <c r="F92" s="39"/>
      <c r="G92" s="39"/>
      <c r="H92" s="39"/>
      <c r="I92" s="39"/>
      <c r="J92" s="40" t="s">
        <v>119</v>
      </c>
    </row>
    <row r="93" spans="1:10" ht="14.1" customHeight="1">
      <c r="A93" s="30"/>
      <c r="B93" s="30" t="s">
        <v>183</v>
      </c>
      <c r="C93" s="30"/>
      <c r="D93" s="30"/>
      <c r="E93" s="30"/>
      <c r="F93" s="39"/>
      <c r="G93" s="39"/>
      <c r="H93" s="39"/>
      <c r="I93" s="39"/>
      <c r="J93" s="40"/>
    </row>
    <row r="94" spans="1:10" ht="14.1" customHeight="1">
      <c r="A94" s="30"/>
      <c r="B94" s="30" t="s">
        <v>184</v>
      </c>
      <c r="C94" s="30"/>
      <c r="D94" s="30"/>
      <c r="E94" s="32">
        <f>'[1]Year 3'!B109</f>
        <v>10666.666665599998</v>
      </c>
      <c r="F94" s="39">
        <f>'[1]Year 3'!F109</f>
        <v>0</v>
      </c>
      <c r="G94" s="39">
        <f>'[1]Year 3'!J109</f>
        <v>1226.6666665439998</v>
      </c>
      <c r="H94" s="39">
        <f>'[1]Year 3'!M109</f>
        <v>0</v>
      </c>
      <c r="I94" s="39">
        <f>'[1]Year 3'!N109</f>
        <v>1226.6666665439998</v>
      </c>
      <c r="J94" s="40" t="s">
        <v>119</v>
      </c>
    </row>
    <row r="95" spans="1:10" ht="14.1" customHeight="1">
      <c r="A95" s="30"/>
      <c r="B95" s="30" t="s">
        <v>185</v>
      </c>
      <c r="C95" s="30"/>
      <c r="D95" s="30"/>
      <c r="E95" s="32">
        <f>'[1]Year 3'!B110</f>
        <v>888.88888879999979</v>
      </c>
      <c r="F95" s="39">
        <f>'[1]Year 3'!F110</f>
        <v>0</v>
      </c>
      <c r="G95" s="39">
        <f>'[1]Year 3'!J110</f>
        <v>488.88888883999994</v>
      </c>
      <c r="H95" s="39">
        <f>'[1]Year 3'!M110</f>
        <v>0</v>
      </c>
      <c r="I95" s="39">
        <f>'[1]Year 3'!N110</f>
        <v>488.88888883999994</v>
      </c>
      <c r="J95" s="40" t="s">
        <v>119</v>
      </c>
    </row>
    <row r="96" spans="1:10" ht="14.1" customHeight="1">
      <c r="A96" s="30"/>
      <c r="B96" s="30" t="s">
        <v>186</v>
      </c>
      <c r="C96" s="30"/>
      <c r="D96" s="30"/>
      <c r="E96" s="30"/>
      <c r="F96" s="30"/>
      <c r="G96" s="30"/>
      <c r="H96" s="30"/>
      <c r="I96" s="30"/>
      <c r="J96" s="30"/>
    </row>
    <row r="97" spans="1:10" ht="14.1" customHeight="1">
      <c r="A97" s="30"/>
      <c r="B97" s="30"/>
      <c r="C97" s="30" t="s">
        <v>187</v>
      </c>
      <c r="D97" s="30"/>
      <c r="E97" s="30"/>
      <c r="F97" s="39">
        <f>'[1]Year 3'!F111</f>
        <v>0</v>
      </c>
      <c r="G97" s="39">
        <f>'[1]Year 3'!J111</f>
        <v>0</v>
      </c>
      <c r="H97" s="39">
        <f>'[1]Year 3'!M111</f>
        <v>3111.1111107999991</v>
      </c>
      <c r="I97" s="39">
        <f>'[1]Year 3'!N111</f>
        <v>3111.1111107999991</v>
      </c>
      <c r="J97" s="40" t="s">
        <v>119</v>
      </c>
    </row>
    <row r="98" spans="1:10" ht="14.1" customHeight="1">
      <c r="A98" s="30"/>
      <c r="B98" s="30"/>
      <c r="C98" s="30" t="s">
        <v>56</v>
      </c>
      <c r="D98" s="30"/>
      <c r="E98" s="30"/>
      <c r="F98" s="39">
        <f>'[1]Year 3'!F112</f>
        <v>0</v>
      </c>
      <c r="G98" s="39">
        <f>'[1]Year 3'!J112</f>
        <v>0</v>
      </c>
      <c r="H98" s="39">
        <f>'[1]Year 3'!M112</f>
        <v>444.4444443999999</v>
      </c>
      <c r="I98" s="39">
        <f>'[1]Year 3'!N112</f>
        <v>444.4444443999999</v>
      </c>
      <c r="J98" s="40" t="s">
        <v>119</v>
      </c>
    </row>
    <row r="99" spans="1:10" ht="14.1" customHeight="1">
      <c r="A99" s="30"/>
      <c r="B99" s="30"/>
      <c r="C99" s="30" t="s">
        <v>188</v>
      </c>
      <c r="D99" s="30"/>
      <c r="E99" s="30"/>
      <c r="F99" s="39">
        <f>'[1]Year 3'!F113</f>
        <v>0</v>
      </c>
      <c r="G99" s="39">
        <f>'[1]Year 3'!J113</f>
        <v>0</v>
      </c>
      <c r="H99" s="39">
        <f>'[1]Year 3'!M113</f>
        <v>222.22222219999995</v>
      </c>
      <c r="I99" s="39">
        <f>'[1]Year 3'!N113</f>
        <v>222.22222219999995</v>
      </c>
      <c r="J99" s="40" t="s">
        <v>119</v>
      </c>
    </row>
    <row r="100" spans="1:10" ht="14.1" customHeight="1">
      <c r="A100" s="30"/>
      <c r="B100" s="30" t="s">
        <v>189</v>
      </c>
      <c r="C100" s="30"/>
      <c r="D100" s="30"/>
      <c r="E100" s="30"/>
      <c r="F100" s="39">
        <f>'[1]Year 3'!F114</f>
        <v>35.479428896685711</v>
      </c>
      <c r="G100" s="39">
        <f>'[1]Year 3'!J114</f>
        <v>0</v>
      </c>
      <c r="H100" s="39">
        <f>'[1]Year 3'!M114</f>
        <v>198</v>
      </c>
      <c r="I100" s="39">
        <f>'[1]Year 3'!N114</f>
        <v>233.4794288966857</v>
      </c>
      <c r="J100" s="40" t="s">
        <v>119</v>
      </c>
    </row>
    <row r="101" spans="1:10" ht="14.1" customHeight="1">
      <c r="A101" s="30"/>
      <c r="B101" s="30" t="s">
        <v>190</v>
      </c>
      <c r="C101" s="30"/>
      <c r="D101" s="30"/>
      <c r="E101" s="30"/>
      <c r="F101" s="39">
        <f>'[1]Year 3'!F115</f>
        <v>536.00986133333333</v>
      </c>
      <c r="G101" s="39">
        <f>'[1]Year 3'!J115</f>
        <v>0</v>
      </c>
      <c r="H101" s="39">
        <f>'[1]Year 3'!M115</f>
        <v>0</v>
      </c>
      <c r="I101" s="39">
        <f>'[1]Year 3'!N115</f>
        <v>536.00986133333333</v>
      </c>
      <c r="J101" s="40" t="s">
        <v>119</v>
      </c>
    </row>
    <row r="102" spans="1:10" ht="14.1" customHeight="1">
      <c r="A102" s="30"/>
      <c r="B102" s="30" t="s">
        <v>191</v>
      </c>
      <c r="C102" s="30"/>
      <c r="D102" s="30"/>
      <c r="E102" s="30"/>
      <c r="F102" s="39">
        <f>'[1]Year 3'!F116</f>
        <v>39.33945477707006</v>
      </c>
      <c r="G102" s="39">
        <f>'[1]Year 3'!J116</f>
        <v>0</v>
      </c>
      <c r="H102" s="39">
        <f>'[1]Year 3'!M116</f>
        <v>0</v>
      </c>
      <c r="I102" s="39">
        <f>'[1]Year 3'!N116</f>
        <v>39.33945477707006</v>
      </c>
      <c r="J102" s="40" t="s">
        <v>119</v>
      </c>
    </row>
    <row r="103" spans="1:10" ht="14.1" customHeight="1">
      <c r="A103" s="30"/>
      <c r="B103" s="30" t="s">
        <v>192</v>
      </c>
      <c r="C103" s="30"/>
      <c r="D103" s="30"/>
      <c r="E103" s="30"/>
      <c r="F103" s="39">
        <f>'[1]Year 3'!F117</f>
        <v>73.855233066666656</v>
      </c>
      <c r="G103" s="39">
        <f>'[1]Year 3'!J117</f>
        <v>0</v>
      </c>
      <c r="H103" s="39">
        <f>'[1]Year 3'!M117</f>
        <v>25.317513846153844</v>
      </c>
      <c r="I103" s="39">
        <f>'[1]Year 3'!N117</f>
        <v>99.1727469128205</v>
      </c>
      <c r="J103" s="40" t="s">
        <v>119</v>
      </c>
    </row>
    <row r="104" spans="1:10" ht="14.1" customHeight="1">
      <c r="A104" s="41" t="s">
        <v>97</v>
      </c>
      <c r="B104" s="41"/>
      <c r="C104" s="41"/>
      <c r="D104" s="41"/>
      <c r="E104" s="41"/>
      <c r="F104" s="42">
        <f>'[1]Year 3'!F118</f>
        <v>688.87528875487271</v>
      </c>
      <c r="G104" s="42">
        <f>'[1]Year 3'!J118</f>
        <v>1737.5555553839997</v>
      </c>
      <c r="H104" s="42">
        <f>'[1]Year 3'!M118</f>
        <v>4005.0543174738455</v>
      </c>
      <c r="I104" s="42">
        <f>'[1]Year 3'!N118</f>
        <v>6431.4851616127189</v>
      </c>
      <c r="J104" s="40" t="s">
        <v>119</v>
      </c>
    </row>
    <row r="105" spans="1:10" ht="14.1" customHeight="1">
      <c r="A105" s="31" t="s">
        <v>193</v>
      </c>
      <c r="B105" s="30"/>
      <c r="C105" s="30"/>
      <c r="D105" s="30"/>
      <c r="E105" s="30"/>
      <c r="F105" s="39"/>
      <c r="G105" s="39"/>
      <c r="H105" s="39"/>
      <c r="I105" s="39"/>
      <c r="J105" s="30"/>
    </row>
    <row r="106" spans="1:10" ht="14.1" customHeight="1">
      <c r="A106" s="30"/>
      <c r="B106" s="30" t="s">
        <v>162</v>
      </c>
      <c r="C106" s="30"/>
      <c r="D106" s="30"/>
      <c r="E106" s="30"/>
      <c r="F106" s="39">
        <f>'[1]Year 3'!F120</f>
        <v>0</v>
      </c>
      <c r="G106" s="39">
        <f>'[1]Year 3'!J120</f>
        <v>6</v>
      </c>
      <c r="H106" s="39">
        <f>'[1]Year 3'!M120</f>
        <v>0</v>
      </c>
      <c r="I106" s="39">
        <f>'[1]Year 3'!N120</f>
        <v>6</v>
      </c>
      <c r="J106" s="40" t="s">
        <v>119</v>
      </c>
    </row>
    <row r="107" spans="1:10" ht="14.1" customHeight="1">
      <c r="A107" s="30"/>
      <c r="B107" s="30" t="s">
        <v>194</v>
      </c>
      <c r="C107" s="30"/>
      <c r="D107" s="30"/>
      <c r="E107" s="30"/>
      <c r="F107" s="39">
        <f>'[1]Year 3'!F121</f>
        <v>8.2633964308800003</v>
      </c>
      <c r="G107" s="39">
        <f>'[1]Year 3'!J121</f>
        <v>0</v>
      </c>
      <c r="H107" s="39">
        <f>'[1]Year 3'!M121</f>
        <v>9.4940676923076914</v>
      </c>
      <c r="I107" s="39">
        <f>'[1]Year 3'!N121</f>
        <v>17.757464123187692</v>
      </c>
      <c r="J107" s="40" t="s">
        <v>119</v>
      </c>
    </row>
    <row r="108" spans="1:10" ht="14.1" customHeight="1">
      <c r="A108" s="30"/>
      <c r="B108" s="30" t="s">
        <v>195</v>
      </c>
      <c r="C108" s="30"/>
      <c r="D108" s="30"/>
      <c r="E108" s="30"/>
      <c r="F108" s="39">
        <f>'[1]Year 3'!F122</f>
        <v>4.1913106811169598</v>
      </c>
      <c r="G108" s="39">
        <f>'[1]Year 3'!J123</f>
        <v>1.08</v>
      </c>
      <c r="H108" s="39">
        <f>'[1]Year 3'!M122</f>
        <v>3.9590262276923069</v>
      </c>
      <c r="I108" s="39">
        <f>SUM(F108:H108)</f>
        <v>9.2303369088092673</v>
      </c>
      <c r="J108" s="40" t="s">
        <v>119</v>
      </c>
    </row>
    <row r="109" spans="1:10" ht="14.1" customHeight="1">
      <c r="A109" s="30"/>
      <c r="B109" s="30" t="s">
        <v>206</v>
      </c>
      <c r="C109" s="30"/>
      <c r="D109" s="30"/>
      <c r="E109" s="30"/>
      <c r="F109" s="39">
        <f>'[1]Year 3'!F123</f>
        <v>0</v>
      </c>
      <c r="G109" s="30"/>
      <c r="H109" s="39">
        <f>'[1]Year 3'!M123</f>
        <v>0</v>
      </c>
      <c r="I109" s="39">
        <f>'[1]Year 3'!N123</f>
        <v>1.08</v>
      </c>
      <c r="J109" s="40" t="s">
        <v>119</v>
      </c>
    </row>
    <row r="110" spans="1:10" ht="14.1" customHeight="1">
      <c r="A110" s="30"/>
      <c r="B110" s="30" t="s">
        <v>150</v>
      </c>
      <c r="C110" s="30"/>
      <c r="D110" s="30"/>
      <c r="E110" s="30"/>
      <c r="F110" s="39">
        <f>'[1]Year 3'!F124</f>
        <v>3.2586504569841681</v>
      </c>
      <c r="G110" s="39">
        <f>'[1]Year 3'!J125+'[1]Year 3'!J126</f>
        <v>16</v>
      </c>
      <c r="H110" s="39">
        <f>'[1]Year 3'!M124</f>
        <v>0.39590262276923072</v>
      </c>
      <c r="I110" s="39">
        <f>SUM(F110:H110)</f>
        <v>19.654553079753398</v>
      </c>
      <c r="J110" s="40" t="s">
        <v>119</v>
      </c>
    </row>
    <row r="111" spans="1:10" ht="14.1" customHeight="1" thickBot="1">
      <c r="A111" s="41" t="s">
        <v>156</v>
      </c>
      <c r="B111" s="41"/>
      <c r="C111" s="41"/>
      <c r="D111" s="41"/>
      <c r="E111" s="41"/>
      <c r="F111" s="42">
        <f>'[1]Year 3'!F127</f>
        <v>15.713357568981127</v>
      </c>
      <c r="G111" s="42">
        <f>'[1]Year 3'!J127</f>
        <v>23.08</v>
      </c>
      <c r="H111" s="42">
        <f>'[1]Year 3'!M127</f>
        <v>13.84899654276923</v>
      </c>
      <c r="I111" s="42">
        <f>'[1]Year 3'!N127</f>
        <v>52.642354111750358</v>
      </c>
      <c r="J111" s="40" t="s">
        <v>119</v>
      </c>
    </row>
    <row r="112" spans="1:10" ht="14.1" customHeight="1">
      <c r="A112" s="33"/>
      <c r="B112" s="33"/>
      <c r="C112" s="33"/>
      <c r="D112" s="33"/>
      <c r="E112" s="33"/>
      <c r="F112" s="34" t="s">
        <v>65</v>
      </c>
      <c r="G112" s="34" t="s">
        <v>66</v>
      </c>
      <c r="H112" s="34" t="s">
        <v>67</v>
      </c>
      <c r="I112" s="34" t="s">
        <v>68</v>
      </c>
      <c r="J112" s="34" t="s">
        <v>69</v>
      </c>
    </row>
    <row r="113" spans="1:10" ht="14.1" customHeight="1" thickBot="1">
      <c r="A113" s="35" t="s">
        <v>70</v>
      </c>
      <c r="B113" s="35" t="s">
        <v>71</v>
      </c>
      <c r="C113" s="35"/>
      <c r="D113" s="35"/>
      <c r="E113" s="35"/>
      <c r="F113" s="36" t="s">
        <v>72</v>
      </c>
      <c r="G113" s="36" t="s">
        <v>72</v>
      </c>
      <c r="H113" s="36" t="s">
        <v>72</v>
      </c>
      <c r="I113" s="36" t="s">
        <v>72</v>
      </c>
      <c r="J113" s="36" t="s">
        <v>72</v>
      </c>
    </row>
    <row r="114" spans="1:10" ht="14.1" customHeight="1">
      <c r="A114" s="30" t="s">
        <v>104</v>
      </c>
      <c r="B114" s="30"/>
      <c r="C114" s="30"/>
      <c r="D114" s="30"/>
      <c r="E114" s="30"/>
      <c r="F114" s="39"/>
      <c r="G114" s="39"/>
      <c r="H114" s="39"/>
      <c r="I114" s="39"/>
      <c r="J114" s="30"/>
    </row>
    <row r="115" spans="1:10" ht="14.1" customHeight="1">
      <c r="A115" s="30"/>
      <c r="B115" s="30" t="s">
        <v>105</v>
      </c>
      <c r="C115" s="30"/>
      <c r="D115" s="30"/>
      <c r="E115" s="30"/>
      <c r="F115" s="39">
        <f>'[1]Year 3'!F129</f>
        <v>0</v>
      </c>
      <c r="G115" s="39">
        <f>'[1]Year 3'!J129</f>
        <v>16</v>
      </c>
      <c r="H115" s="39">
        <f>'[1]Year 3'!M129</f>
        <v>0</v>
      </c>
      <c r="I115" s="39">
        <f>'[1]Year 3'!N129</f>
        <v>16</v>
      </c>
      <c r="J115" s="40" t="s">
        <v>119</v>
      </c>
    </row>
    <row r="116" spans="1:10" ht="14.1" customHeight="1">
      <c r="A116" s="30"/>
      <c r="B116" s="30" t="s">
        <v>106</v>
      </c>
      <c r="C116" s="30"/>
      <c r="D116" s="30"/>
      <c r="E116" s="30"/>
      <c r="F116" s="39">
        <f>'[1]Year 3'!F130</f>
        <v>0</v>
      </c>
      <c r="G116" s="39">
        <f>'[1]Year 3'!J130</f>
        <v>0</v>
      </c>
      <c r="H116" s="39">
        <f>'[1]Year 3'!M130</f>
        <v>0</v>
      </c>
      <c r="I116" s="39">
        <f>'[1]Year 3'!N130</f>
        <v>0</v>
      </c>
      <c r="J116" s="40" t="s">
        <v>119</v>
      </c>
    </row>
    <row r="117" spans="1:10" ht="14.1" customHeight="1">
      <c r="A117" s="30"/>
      <c r="B117" s="30" t="s">
        <v>107</v>
      </c>
      <c r="C117" s="30"/>
      <c r="D117" s="30"/>
      <c r="E117" s="30"/>
      <c r="F117" s="39">
        <f>'[1]Year 3'!F131</f>
        <v>0</v>
      </c>
      <c r="G117" s="39">
        <f>'[1]Year 3'!J131</f>
        <v>100</v>
      </c>
      <c r="H117" s="39">
        <f>'[1]Year 3'!M131</f>
        <v>0</v>
      </c>
      <c r="I117" s="39">
        <f>'[1]Year 3'!N131</f>
        <v>100</v>
      </c>
      <c r="J117" s="40" t="s">
        <v>119</v>
      </c>
    </row>
    <row r="118" spans="1:10" ht="14.1" customHeight="1">
      <c r="A118" s="30"/>
      <c r="B118" s="30" t="s">
        <v>108</v>
      </c>
      <c r="C118" s="30"/>
      <c r="D118" s="30"/>
      <c r="E118" s="30"/>
      <c r="F118" s="39">
        <f>'[1]Year 3'!F132</f>
        <v>0</v>
      </c>
      <c r="G118" s="39">
        <f>'[1]Year 3'!J132</f>
        <v>30</v>
      </c>
      <c r="H118" s="39">
        <f>'[1]Year 3'!M132</f>
        <v>0</v>
      </c>
      <c r="I118" s="39">
        <f>'[1]Year 3'!N132</f>
        <v>30</v>
      </c>
      <c r="J118" s="40" t="s">
        <v>119</v>
      </c>
    </row>
    <row r="119" spans="1:10" ht="14.1" customHeight="1">
      <c r="A119" s="30"/>
      <c r="B119" s="30" t="s">
        <v>109</v>
      </c>
      <c r="C119" s="30"/>
      <c r="D119" s="30"/>
      <c r="E119" s="30"/>
      <c r="F119" s="39">
        <f>'[1]Year 3'!F133</f>
        <v>0</v>
      </c>
      <c r="G119" s="39">
        <f>'[1]Year 3'!J133</f>
        <v>22.5</v>
      </c>
      <c r="H119" s="39">
        <f>'[1]Year 3'!M133</f>
        <v>0</v>
      </c>
      <c r="I119" s="39">
        <f>'[1]Year 3'!N133</f>
        <v>22.5</v>
      </c>
      <c r="J119" s="40" t="s">
        <v>119</v>
      </c>
    </row>
    <row r="120" spans="1:10" ht="14.1" customHeight="1">
      <c r="A120" s="30"/>
      <c r="B120" s="30" t="s">
        <v>110</v>
      </c>
      <c r="C120" s="30"/>
      <c r="D120" s="30"/>
      <c r="E120" s="30"/>
      <c r="F120" s="39">
        <f>'[1]Year 3'!F134</f>
        <v>0</v>
      </c>
      <c r="G120" s="39">
        <f>'[1]Year 3'!J134</f>
        <v>836.04</v>
      </c>
      <c r="H120" s="39">
        <f>'[1]Year 3'!M134</f>
        <v>0</v>
      </c>
      <c r="I120" s="39">
        <f>'[1]Year 3'!N134</f>
        <v>836.04</v>
      </c>
      <c r="J120" s="40" t="s">
        <v>119</v>
      </c>
    </row>
    <row r="121" spans="1:10" ht="14.1" customHeight="1">
      <c r="A121" s="41" t="s">
        <v>111</v>
      </c>
      <c r="B121" s="41"/>
      <c r="C121" s="41"/>
      <c r="D121" s="41"/>
      <c r="E121" s="41"/>
      <c r="F121" s="42">
        <f>'[1]Year 3'!F135</f>
        <v>0</v>
      </c>
      <c r="G121" s="42">
        <f>'[1]Year 3'!J135</f>
        <v>1004.54</v>
      </c>
      <c r="H121" s="42">
        <f>'[1]Year 3'!M135</f>
        <v>0</v>
      </c>
      <c r="I121" s="42">
        <f>'[1]Year 3'!N135</f>
        <v>1004.54</v>
      </c>
      <c r="J121" s="40" t="s">
        <v>119</v>
      </c>
    </row>
    <row r="122" spans="1:10" ht="14.1" customHeight="1">
      <c r="A122" s="30" t="s">
        <v>112</v>
      </c>
      <c r="B122" s="30"/>
      <c r="C122" s="30"/>
      <c r="D122" s="30"/>
      <c r="E122" s="30"/>
      <c r="F122" s="39"/>
      <c r="G122" s="39"/>
      <c r="H122" s="39"/>
      <c r="I122" s="39"/>
      <c r="J122" s="30"/>
    </row>
    <row r="123" spans="1:10" ht="14.1" customHeight="1">
      <c r="A123" s="30"/>
      <c r="B123" s="30" t="s">
        <v>113</v>
      </c>
      <c r="C123" s="30"/>
      <c r="D123" s="30"/>
      <c r="E123" s="30"/>
      <c r="F123" s="39">
        <f>'[1]Year 3'!F137</f>
        <v>52.589387633333331</v>
      </c>
      <c r="G123" s="39">
        <f>'[1]Year 3'!J137</f>
        <v>0</v>
      </c>
      <c r="H123" s="39">
        <f>'[1]Year 3'!M137</f>
        <v>47.470338461538461</v>
      </c>
      <c r="I123" s="39">
        <f>'[1]Year 3'!N137</f>
        <v>100.05972609487179</v>
      </c>
      <c r="J123" s="40" t="s">
        <v>119</v>
      </c>
    </row>
    <row r="124" spans="1:10" ht="14.1" customHeight="1">
      <c r="A124" s="30"/>
      <c r="B124" s="30" t="s">
        <v>114</v>
      </c>
      <c r="C124" s="30"/>
      <c r="D124" s="30"/>
      <c r="E124" s="30"/>
      <c r="F124" s="39">
        <f>'[1]Year 3'!F138</f>
        <v>0</v>
      </c>
      <c r="G124" s="39">
        <f>'[1]Year 3'!J138</f>
        <v>45.29</v>
      </c>
      <c r="H124" s="39">
        <f>'[1]Year 3'!M138</f>
        <v>0</v>
      </c>
      <c r="I124" s="39">
        <f>'[1]Year 3'!N138</f>
        <v>45.29</v>
      </c>
      <c r="J124" s="40" t="s">
        <v>119</v>
      </c>
    </row>
    <row r="125" spans="1:10" ht="14.1" customHeight="1">
      <c r="A125" s="41" t="s">
        <v>115</v>
      </c>
      <c r="B125" s="41"/>
      <c r="C125" s="41"/>
      <c r="D125" s="41"/>
      <c r="E125" s="41"/>
      <c r="F125" s="42">
        <f>'[1]Year 3'!F139</f>
        <v>52.589387633333331</v>
      </c>
      <c r="G125" s="42">
        <f>'[1]Year 3'!J139</f>
        <v>45.29</v>
      </c>
      <c r="H125" s="42">
        <f>'[1]Year 3'!M139</f>
        <v>47.470338461538461</v>
      </c>
      <c r="I125" s="42">
        <f>'[1]Year 3'!N139</f>
        <v>145.34972609487178</v>
      </c>
      <c r="J125" s="40" t="s">
        <v>119</v>
      </c>
    </row>
    <row r="126" spans="1:10" ht="14.1" customHeight="1">
      <c r="A126" s="30"/>
      <c r="B126" s="30"/>
      <c r="C126" s="30"/>
      <c r="D126" s="30"/>
      <c r="E126" s="30"/>
      <c r="F126" s="30"/>
      <c r="G126" s="30"/>
      <c r="H126" s="30"/>
      <c r="I126" s="30"/>
      <c r="J126" s="30"/>
    </row>
    <row r="127" spans="1:10" ht="14.1" customHeight="1">
      <c r="A127" s="41" t="s">
        <v>207</v>
      </c>
      <c r="B127" s="41"/>
      <c r="C127" s="41"/>
      <c r="D127" s="41"/>
      <c r="E127" s="41"/>
      <c r="F127" s="42">
        <f>'[1]Year 3'!F140</f>
        <v>1770.2019836300492</v>
      </c>
      <c r="G127" s="42">
        <f>'[1]Year 3'!J140</f>
        <v>5331.3233323040004</v>
      </c>
      <c r="H127" s="42">
        <f>'[1]Year 3'!M140</f>
        <v>7129.8937369919986</v>
      </c>
      <c r="I127" s="42">
        <f>'[1]Year 3'!N140</f>
        <v>14231.419052926049</v>
      </c>
      <c r="J127" s="40" t="s">
        <v>119</v>
      </c>
    </row>
    <row r="128" spans="1:10" ht="14.1" customHeight="1" thickBot="1">
      <c r="A128" s="49"/>
      <c r="B128" s="49"/>
      <c r="C128" s="49"/>
      <c r="D128" s="49"/>
      <c r="E128" s="49"/>
      <c r="F128" s="49"/>
      <c r="G128" s="49"/>
      <c r="H128" s="49"/>
      <c r="I128" s="49"/>
      <c r="J128" s="49"/>
    </row>
    <row r="129" spans="1:10" ht="14.1" customHeight="1">
      <c r="A129" s="31" t="s">
        <v>197</v>
      </c>
      <c r="B129" s="31"/>
      <c r="C129" s="31"/>
      <c r="D129" s="31"/>
      <c r="E129" s="31"/>
      <c r="F129" s="31"/>
      <c r="G129" s="31"/>
      <c r="H129" s="31"/>
      <c r="I129" s="30"/>
      <c r="J129" s="30"/>
    </row>
    <row r="130" spans="1:10" ht="14.1" customHeight="1">
      <c r="A130" s="31"/>
      <c r="B130" s="31" t="s">
        <v>198</v>
      </c>
      <c r="C130" s="31"/>
      <c r="D130" s="31"/>
      <c r="E130" s="31" t="s">
        <v>199</v>
      </c>
      <c r="F130" s="31"/>
      <c r="G130" s="31"/>
      <c r="H130" s="31"/>
      <c r="I130" s="30"/>
      <c r="J130" s="30"/>
    </row>
    <row r="131" spans="1:10" ht="14.1" customHeight="1">
      <c r="A131" s="31"/>
      <c r="B131" s="31" t="s">
        <v>200</v>
      </c>
      <c r="C131" s="31"/>
      <c r="D131" s="31"/>
      <c r="E131" s="31" t="s">
        <v>201</v>
      </c>
      <c r="F131" s="31"/>
      <c r="G131" s="31"/>
      <c r="H131" s="31"/>
      <c r="I131" s="30"/>
      <c r="J131" s="30"/>
    </row>
    <row r="132" spans="1:10" ht="14.1" customHeight="1">
      <c r="A132" s="31"/>
      <c r="B132" s="31" t="s">
        <v>202</v>
      </c>
      <c r="C132" s="31"/>
      <c r="D132" s="31"/>
      <c r="E132" s="31" t="s">
        <v>203</v>
      </c>
      <c r="F132" s="31"/>
      <c r="G132" s="31"/>
      <c r="H132" s="31"/>
      <c r="I132" s="50"/>
      <c r="J132" s="50"/>
    </row>
    <row r="133" spans="1:10" ht="14.1" customHeight="1">
      <c r="A133" s="4"/>
      <c r="B133" s="7"/>
      <c r="C133" s="7"/>
      <c r="D133" s="7"/>
      <c r="E133" s="7"/>
      <c r="F133" s="4"/>
      <c r="G133" s="4"/>
      <c r="H133" s="4"/>
      <c r="I133" s="7"/>
      <c r="J133" s="7"/>
    </row>
  </sheetData>
  <sheetProtection sheet="1" formatCells="0"/>
  <mergeCells count="2">
    <mergeCell ref="A1:J1"/>
    <mergeCell ref="F7:I7"/>
  </mergeCells>
  <pageMargins left="0.7" right="0.47" top="0.3" bottom="0.32" header="0.3" footer="0.3"/>
  <pageSetup orientation="portrait" r:id="rId1"/>
</worksheet>
</file>

<file path=xl/worksheets/sheet7.xml><?xml version="1.0" encoding="utf-8"?>
<worksheet xmlns="http://schemas.openxmlformats.org/spreadsheetml/2006/main" xmlns:r="http://schemas.openxmlformats.org/officeDocument/2006/relationships">
  <dimension ref="A1:H78"/>
  <sheetViews>
    <sheetView workbookViewId="0"/>
  </sheetViews>
  <sheetFormatPr defaultRowHeight="15"/>
  <cols>
    <col min="2" max="2" width="17.7109375" customWidth="1"/>
    <col min="6" max="6" width="10.7109375" customWidth="1"/>
  </cols>
  <sheetData>
    <row r="1" spans="1:8">
      <c r="A1" s="8"/>
      <c r="B1" s="8"/>
      <c r="C1" s="8"/>
      <c r="D1" s="8"/>
      <c r="E1" s="8"/>
      <c r="F1" s="8"/>
      <c r="G1" s="8"/>
      <c r="H1" s="8"/>
    </row>
    <row r="2" spans="1:8" ht="14.1" customHeight="1">
      <c r="A2" s="8"/>
      <c r="B2" s="227" t="s">
        <v>208</v>
      </c>
      <c r="C2" s="227"/>
      <c r="D2" s="227"/>
      <c r="E2" s="227"/>
      <c r="F2" s="227"/>
      <c r="G2" s="227"/>
      <c r="H2" s="227"/>
    </row>
    <row r="3" spans="1:8" ht="14.1" customHeight="1" thickBot="1">
      <c r="A3" s="8"/>
      <c r="B3" s="51" t="s">
        <v>81</v>
      </c>
      <c r="C3" s="52"/>
      <c r="D3" s="53" t="s">
        <v>81</v>
      </c>
      <c r="E3" s="54"/>
      <c r="F3" s="54"/>
      <c r="G3" s="8"/>
      <c r="H3" s="8"/>
    </row>
    <row r="4" spans="1:8" ht="14.1" customHeight="1">
      <c r="A4" s="8"/>
      <c r="B4" s="55" t="s">
        <v>209</v>
      </c>
      <c r="C4" s="56" t="s">
        <v>65</v>
      </c>
      <c r="D4" s="56" t="s">
        <v>210</v>
      </c>
      <c r="E4" s="56" t="s">
        <v>67</v>
      </c>
      <c r="F4" s="56" t="s">
        <v>68</v>
      </c>
      <c r="G4" s="229" t="s">
        <v>211</v>
      </c>
      <c r="H4" s="229"/>
    </row>
    <row r="5" spans="1:8" ht="14.1" customHeight="1" thickBot="1">
      <c r="A5" s="8"/>
      <c r="B5" s="57" t="s">
        <v>70</v>
      </c>
      <c r="C5" s="58" t="s">
        <v>72</v>
      </c>
      <c r="D5" s="58" t="s">
        <v>72</v>
      </c>
      <c r="E5" s="58" t="s">
        <v>72</v>
      </c>
      <c r="F5" s="58" t="s">
        <v>72</v>
      </c>
      <c r="G5" s="230" t="s">
        <v>72</v>
      </c>
      <c r="H5" s="230"/>
    </row>
    <row r="6" spans="1:8" ht="14.1" customHeight="1">
      <c r="A6" s="8"/>
      <c r="B6" s="59"/>
      <c r="C6" s="228" t="s">
        <v>212</v>
      </c>
      <c r="D6" s="228"/>
      <c r="E6" s="228"/>
      <c r="F6" s="228"/>
      <c r="G6" s="60"/>
      <c r="H6" s="8"/>
    </row>
    <row r="7" spans="1:8" ht="14.1" customHeight="1">
      <c r="A7" s="8"/>
      <c r="B7" s="47" t="s">
        <v>213</v>
      </c>
      <c r="C7" s="61"/>
      <c r="D7" s="61"/>
      <c r="E7" s="61"/>
      <c r="F7" s="61"/>
      <c r="G7" s="50"/>
      <c r="H7" s="50"/>
    </row>
    <row r="8" spans="1:8" ht="14.1" customHeight="1">
      <c r="A8" s="8"/>
      <c r="B8" s="61" t="s">
        <v>118</v>
      </c>
      <c r="C8" s="62">
        <v>0</v>
      </c>
      <c r="D8" s="62">
        <v>0</v>
      </c>
      <c r="E8" s="62">
        <v>0</v>
      </c>
      <c r="F8" s="63">
        <f t="shared" ref="F8:F21" si="0">SUM(C8:E8)</f>
        <v>0</v>
      </c>
      <c r="G8" s="31" t="s">
        <v>214</v>
      </c>
      <c r="H8" s="50"/>
    </row>
    <row r="9" spans="1:8" ht="14.1" customHeight="1">
      <c r="A9" s="8"/>
      <c r="B9" s="61" t="s">
        <v>74</v>
      </c>
      <c r="C9" s="62">
        <f>'[1]Year 0'!G8</f>
        <v>0</v>
      </c>
      <c r="D9" s="62">
        <f>'[1]Year 0'!K8</f>
        <v>50</v>
      </c>
      <c r="E9" s="62">
        <f>'[1]Year 0'!N8</f>
        <v>189.88135384615384</v>
      </c>
      <c r="F9" s="63">
        <f t="shared" si="0"/>
        <v>239.88135384615384</v>
      </c>
      <c r="G9" s="31" t="s">
        <v>214</v>
      </c>
      <c r="H9" s="50"/>
    </row>
    <row r="10" spans="1:8" ht="14.1" customHeight="1">
      <c r="A10" s="8"/>
      <c r="B10" s="61" t="s">
        <v>123</v>
      </c>
      <c r="C10" s="62">
        <v>0</v>
      </c>
      <c r="D10" s="62">
        <v>0</v>
      </c>
      <c r="E10" s="62">
        <v>0</v>
      </c>
      <c r="F10" s="63">
        <f t="shared" si="0"/>
        <v>0</v>
      </c>
      <c r="G10" s="31" t="s">
        <v>214</v>
      </c>
      <c r="H10" s="50"/>
    </row>
    <row r="11" spans="1:8" ht="14.1" customHeight="1">
      <c r="A11" s="8"/>
      <c r="B11" s="61" t="s">
        <v>78</v>
      </c>
      <c r="C11" s="62">
        <f>'[1]Year 0'!G13</f>
        <v>0</v>
      </c>
      <c r="D11" s="62">
        <f>'[1]Year 0'!K13</f>
        <v>18</v>
      </c>
      <c r="E11" s="62">
        <f>'[1]Year 0'!N13</f>
        <v>7.9117230769230762</v>
      </c>
      <c r="F11" s="63">
        <f t="shared" si="0"/>
        <v>25.911723076923074</v>
      </c>
      <c r="G11" s="31" t="s">
        <v>214</v>
      </c>
      <c r="H11" s="50"/>
    </row>
    <row r="12" spans="1:8" ht="14.1" customHeight="1">
      <c r="A12" s="8"/>
      <c r="B12" s="61" t="s">
        <v>84</v>
      </c>
      <c r="C12" s="62">
        <f>'[1]Year 0'!G23</f>
        <v>20.183760697901338</v>
      </c>
      <c r="D12" s="62">
        <f>'[1]Year 0'!K23</f>
        <v>36</v>
      </c>
      <c r="E12" s="62">
        <f>'[1]Year 0'!N23</f>
        <v>212.19241292307692</v>
      </c>
      <c r="F12" s="63">
        <f t="shared" si="0"/>
        <v>268.37617362097825</v>
      </c>
      <c r="G12" s="31" t="s">
        <v>214</v>
      </c>
      <c r="H12" s="50"/>
    </row>
    <row r="13" spans="1:8" ht="14.1" customHeight="1">
      <c r="A13" s="8"/>
      <c r="B13" s="61" t="s">
        <v>139</v>
      </c>
      <c r="C13" s="64">
        <f>('[1]Year 0'!G27)/4</f>
        <v>2.5823113846500001</v>
      </c>
      <c r="D13" s="64">
        <f>('[1]Year 0'!K27)/4</f>
        <v>6</v>
      </c>
      <c r="E13" s="64">
        <f>('[1]Year 0'!N27)/4</f>
        <v>2.9668961538461538</v>
      </c>
      <c r="F13" s="63">
        <f t="shared" si="0"/>
        <v>11.549207538496153</v>
      </c>
      <c r="G13" s="31" t="s">
        <v>214</v>
      </c>
      <c r="H13" s="50"/>
    </row>
    <row r="14" spans="1:8" ht="14.1" customHeight="1">
      <c r="A14" s="8"/>
      <c r="B14" s="61" t="s">
        <v>143</v>
      </c>
      <c r="C14" s="64">
        <f>('[1]Year 0'!G27)/4</f>
        <v>2.5823113846500001</v>
      </c>
      <c r="D14" s="64">
        <f>('[1]Year 0'!K27)/4</f>
        <v>6</v>
      </c>
      <c r="E14" s="64">
        <f>('[1]Year 0'!N27)/4</f>
        <v>2.9668961538461538</v>
      </c>
      <c r="F14" s="63">
        <f t="shared" si="0"/>
        <v>11.549207538496153</v>
      </c>
      <c r="G14" s="31" t="s">
        <v>214</v>
      </c>
      <c r="H14" s="50"/>
    </row>
    <row r="15" spans="1:8" ht="14.1" customHeight="1">
      <c r="A15" s="8"/>
      <c r="B15" s="61" t="s">
        <v>146</v>
      </c>
      <c r="C15" s="64">
        <f>('[1]Year 0'!G27)/4</f>
        <v>2.5823113846500001</v>
      </c>
      <c r="D15" s="64">
        <f>('[1]Year 0'!K27)/4</f>
        <v>6</v>
      </c>
      <c r="E15" s="64">
        <f>('[1]Year 0'!N27)/4</f>
        <v>2.9668961538461538</v>
      </c>
      <c r="F15" s="63">
        <f t="shared" si="0"/>
        <v>11.549207538496153</v>
      </c>
      <c r="G15" s="31" t="s">
        <v>214</v>
      </c>
      <c r="H15" s="50"/>
    </row>
    <row r="16" spans="1:8" ht="14.1" customHeight="1">
      <c r="A16" s="8"/>
      <c r="B16" s="61" t="s">
        <v>149</v>
      </c>
      <c r="C16" s="64">
        <f>('[1]Year 0'!G27)/4</f>
        <v>2.5823113846500001</v>
      </c>
      <c r="D16" s="64">
        <f>('[1]Year 0'!K27)/4</f>
        <v>6</v>
      </c>
      <c r="E16" s="64">
        <f>('[1]Year 0'!N27)/4</f>
        <v>2.9668961538461538</v>
      </c>
      <c r="F16" s="63">
        <f t="shared" si="0"/>
        <v>11.549207538496153</v>
      </c>
      <c r="G16" s="31" t="s">
        <v>214</v>
      </c>
      <c r="H16" s="50"/>
    </row>
    <row r="17" spans="1:8" ht="14.1" customHeight="1">
      <c r="A17" s="8"/>
      <c r="B17" s="61" t="s">
        <v>96</v>
      </c>
      <c r="C17" s="64">
        <f>'[1]Year 0'!G30</f>
        <v>0</v>
      </c>
      <c r="D17" s="64">
        <f>'[1]Year 0'!K30</f>
        <v>6</v>
      </c>
      <c r="E17" s="64">
        <f>'[1]Year 0'!N30</f>
        <v>0</v>
      </c>
      <c r="F17" s="63">
        <f t="shared" si="0"/>
        <v>6</v>
      </c>
      <c r="G17" s="31" t="s">
        <v>214</v>
      </c>
      <c r="H17" s="50"/>
    </row>
    <row r="18" spans="1:8" ht="14.1" customHeight="1">
      <c r="A18" s="8"/>
      <c r="B18" s="61" t="s">
        <v>98</v>
      </c>
      <c r="C18" s="64">
        <f>'[1]Year 0'!G33</f>
        <v>0</v>
      </c>
      <c r="D18" s="64">
        <f>'[1]Year 0'!K33</f>
        <v>6</v>
      </c>
      <c r="E18" s="64">
        <f>'[1]Year 0'!N33</f>
        <v>0</v>
      </c>
      <c r="F18" s="63">
        <f t="shared" si="0"/>
        <v>6</v>
      </c>
      <c r="G18" s="31" t="s">
        <v>214</v>
      </c>
      <c r="H18" s="50"/>
    </row>
    <row r="19" spans="1:8" ht="14.1" customHeight="1">
      <c r="A19" s="8"/>
      <c r="B19" s="61" t="s">
        <v>100</v>
      </c>
      <c r="C19" s="64">
        <f>'[1]Year 0'!G39</f>
        <v>0</v>
      </c>
      <c r="D19" s="64">
        <f>'[1]Year 0'!K39</f>
        <v>3168.8199999999997</v>
      </c>
      <c r="E19" s="64">
        <f>'[1]Year 0'!N39</f>
        <v>81.095161538461525</v>
      </c>
      <c r="F19" s="63">
        <f t="shared" si="0"/>
        <v>3249.9151615384612</v>
      </c>
      <c r="G19" s="31" t="s">
        <v>214</v>
      </c>
      <c r="H19" s="50"/>
    </row>
    <row r="20" spans="1:8" ht="14.1" customHeight="1">
      <c r="A20" s="8"/>
      <c r="B20" s="61" t="s">
        <v>215</v>
      </c>
      <c r="C20" s="64">
        <f>'[1]Year 0'!G47</f>
        <v>0</v>
      </c>
      <c r="D20" s="64">
        <f>'[1]Year 0'!K47</f>
        <v>168.5</v>
      </c>
      <c r="E20" s="64">
        <f>'[1]Year 0'!N47</f>
        <v>0</v>
      </c>
      <c r="F20" s="63">
        <f t="shared" si="0"/>
        <v>168.5</v>
      </c>
      <c r="G20" s="31" t="s">
        <v>214</v>
      </c>
      <c r="H20" s="50"/>
    </row>
    <row r="21" spans="1:8" ht="14.1" customHeight="1">
      <c r="A21" s="8"/>
      <c r="B21" s="61" t="s">
        <v>216</v>
      </c>
      <c r="C21" s="64">
        <f>'[1]Year 0'!G51</f>
        <v>21.035755053333332</v>
      </c>
      <c r="D21" s="64">
        <f>'[1]Year 0'!K51</f>
        <v>357.8</v>
      </c>
      <c r="E21" s="64">
        <f>'[1]Year 0'!N51</f>
        <v>18.988135384615383</v>
      </c>
      <c r="F21" s="63">
        <f t="shared" si="0"/>
        <v>397.82389043794871</v>
      </c>
      <c r="G21" s="31" t="s">
        <v>214</v>
      </c>
      <c r="H21" s="50"/>
    </row>
    <row r="22" spans="1:8" ht="14.1" customHeight="1" thickBot="1">
      <c r="A22" s="8"/>
      <c r="B22" s="65" t="s">
        <v>217</v>
      </c>
      <c r="C22" s="66">
        <f>SUM(C8:C21)</f>
        <v>51.548761289834673</v>
      </c>
      <c r="D22" s="66">
        <f>SUM(D8:D21)</f>
        <v>3835.12</v>
      </c>
      <c r="E22" s="66">
        <f>SUM(E8:E21)</f>
        <v>521.93637138461543</v>
      </c>
      <c r="F22" s="66">
        <f>SUM(C22:E22)</f>
        <v>4408.60513267445</v>
      </c>
      <c r="G22" s="67"/>
      <c r="H22" s="67"/>
    </row>
    <row r="23" spans="1:8" ht="14.1" customHeight="1">
      <c r="A23" s="8"/>
      <c r="B23" s="47" t="s">
        <v>218</v>
      </c>
      <c r="C23" s="61"/>
      <c r="D23" s="61"/>
      <c r="E23" s="61"/>
      <c r="F23" s="61"/>
      <c r="G23" s="50"/>
      <c r="H23" s="50"/>
    </row>
    <row r="24" spans="1:8" ht="14.1" customHeight="1">
      <c r="A24" s="8"/>
      <c r="B24" s="61" t="s">
        <v>118</v>
      </c>
      <c r="C24" s="62">
        <f>'[1]Year 1'!E8</f>
        <v>0</v>
      </c>
      <c r="D24" s="62">
        <f>'[1]Year 1'!I8</f>
        <v>6</v>
      </c>
      <c r="E24" s="62">
        <f>'[1]Year 1'!L8</f>
        <v>0</v>
      </c>
      <c r="F24" s="63">
        <f t="shared" ref="F24:F37" si="1">SUM(C24:E24)</f>
        <v>6</v>
      </c>
      <c r="G24" s="31" t="s">
        <v>214</v>
      </c>
      <c r="H24" s="50"/>
    </row>
    <row r="25" spans="1:8" ht="14.1" customHeight="1">
      <c r="A25" s="8"/>
      <c r="B25" s="61" t="s">
        <v>74</v>
      </c>
      <c r="C25" s="62">
        <f>'[1]Year 1'!E13</f>
        <v>0</v>
      </c>
      <c r="D25" s="62">
        <f>'[1]Year 1'!I13</f>
        <v>66.2</v>
      </c>
      <c r="E25" s="62">
        <f>'[1]Year 1'!L13</f>
        <v>229.43996923076924</v>
      </c>
      <c r="F25" s="63">
        <f t="shared" si="1"/>
        <v>295.63996923076922</v>
      </c>
      <c r="G25" s="31" t="s">
        <v>214</v>
      </c>
      <c r="H25" s="50"/>
    </row>
    <row r="26" spans="1:8" ht="14.1" customHeight="1">
      <c r="A26" s="8"/>
      <c r="B26" s="61" t="s">
        <v>123</v>
      </c>
      <c r="C26" s="62">
        <f>'[1]Year 1'!E22</f>
        <v>79.555880346835991</v>
      </c>
      <c r="D26" s="62">
        <f>'[1]Year 1'!I22</f>
        <v>208.16</v>
      </c>
      <c r="E26" s="62">
        <f>'[1]Year 1'!L22</f>
        <v>360.77457230769232</v>
      </c>
      <c r="F26" s="63">
        <f t="shared" si="1"/>
        <v>648.49045265452833</v>
      </c>
      <c r="G26" s="31" t="s">
        <v>214</v>
      </c>
      <c r="H26" s="50"/>
    </row>
    <row r="27" spans="1:8" ht="14.1" customHeight="1">
      <c r="A27" s="8"/>
      <c r="B27" s="61" t="s">
        <v>78</v>
      </c>
      <c r="C27" s="62">
        <f>'[1]Year 1'!E36</f>
        <v>20.552155016728168</v>
      </c>
      <c r="D27" s="62">
        <f>'[1]Year 1'!I36</f>
        <v>192.51999999999998</v>
      </c>
      <c r="E27" s="62">
        <f>'[1]Year 1'!L36</f>
        <v>922.51007545846153</v>
      </c>
      <c r="F27" s="63">
        <f t="shared" si="1"/>
        <v>1135.5822304751896</v>
      </c>
      <c r="G27" s="31" t="s">
        <v>214</v>
      </c>
      <c r="H27" s="50"/>
    </row>
    <row r="28" spans="1:8" ht="14.1" customHeight="1">
      <c r="A28" s="8"/>
      <c r="B28" s="61" t="s">
        <v>84</v>
      </c>
      <c r="C28" s="62">
        <f>'[1]Year 1'!E44</f>
        <v>17.986837893077332</v>
      </c>
      <c r="D28" s="62">
        <f>'[1]Year 1'!I44</f>
        <v>340.6</v>
      </c>
      <c r="E28" s="62">
        <f>'[1]Year 1'!L44</f>
        <v>24.526341538461537</v>
      </c>
      <c r="F28" s="63">
        <f t="shared" si="1"/>
        <v>383.11317943153892</v>
      </c>
      <c r="G28" s="31" t="s">
        <v>214</v>
      </c>
      <c r="H28" s="50"/>
    </row>
    <row r="29" spans="1:8" ht="14.1" customHeight="1">
      <c r="A29" s="8"/>
      <c r="B29" s="61" t="s">
        <v>139</v>
      </c>
      <c r="C29" s="62">
        <f>'[1]Year 1'!E52</f>
        <v>103.82791836018951</v>
      </c>
      <c r="D29" s="62">
        <f>'[1]Year 1'!I52</f>
        <v>12.15</v>
      </c>
      <c r="E29" s="62">
        <f>'[1]Year 1'!L52</f>
        <v>56.176398535384607</v>
      </c>
      <c r="F29" s="63">
        <f t="shared" si="1"/>
        <v>172.15431689557414</v>
      </c>
      <c r="G29" s="31" t="s">
        <v>214</v>
      </c>
      <c r="H29" s="50"/>
    </row>
    <row r="30" spans="1:8" ht="14.1" customHeight="1">
      <c r="A30" s="8"/>
      <c r="B30" s="61" t="s">
        <v>143</v>
      </c>
      <c r="C30" s="62">
        <f>'[1]Year 1'!E59</f>
        <v>128.63702520725334</v>
      </c>
      <c r="D30" s="62">
        <f>'[1]Year 1'!I59</f>
        <v>6</v>
      </c>
      <c r="E30" s="62">
        <f>'[1]Year 1'!L59</f>
        <v>64.876129230769223</v>
      </c>
      <c r="F30" s="63">
        <f t="shared" si="1"/>
        <v>199.51315443802258</v>
      </c>
      <c r="G30" s="31" t="s">
        <v>214</v>
      </c>
      <c r="H30" s="50"/>
    </row>
    <row r="31" spans="1:8" ht="14.1" customHeight="1">
      <c r="A31" s="8"/>
      <c r="B31" s="61" t="s">
        <v>146</v>
      </c>
      <c r="C31" s="62">
        <f>'[1]Year 1'!E67</f>
        <v>100.56926790320534</v>
      </c>
      <c r="D31" s="62">
        <f>'[1]Year 1'!I67</f>
        <v>6</v>
      </c>
      <c r="E31" s="62">
        <f>'[1]Year 1'!L67</f>
        <v>305.39251076923074</v>
      </c>
      <c r="F31" s="63">
        <f t="shared" si="1"/>
        <v>411.96177867243608</v>
      </c>
      <c r="G31" s="31" t="s">
        <v>214</v>
      </c>
      <c r="H31" s="50"/>
    </row>
    <row r="32" spans="1:8" ht="14.1" customHeight="1">
      <c r="A32" s="8"/>
      <c r="B32" s="61" t="s">
        <v>149</v>
      </c>
      <c r="C32" s="62">
        <f>'[1]Year 1'!E74</f>
        <v>85.892614765784174</v>
      </c>
      <c r="D32" s="62">
        <f>'[1]Year 1'!I74</f>
        <v>27</v>
      </c>
      <c r="E32" s="62">
        <f>'[1]Year 1'!L74</f>
        <v>225.48727238153845</v>
      </c>
      <c r="F32" s="63">
        <f t="shared" si="1"/>
        <v>338.37988714732262</v>
      </c>
      <c r="G32" s="31" t="s">
        <v>214</v>
      </c>
      <c r="H32" s="50"/>
    </row>
    <row r="33" spans="1:8" ht="14.1" customHeight="1">
      <c r="A33" s="8"/>
      <c r="B33" s="61" t="s">
        <v>96</v>
      </c>
      <c r="C33" s="62">
        <f>'[1]Year 1'!E77</f>
        <v>0</v>
      </c>
      <c r="D33" s="62">
        <f>'[1]Year 1'!I77</f>
        <v>6</v>
      </c>
      <c r="E33" s="62">
        <f>'[1]Year 1'!L77</f>
        <v>0</v>
      </c>
      <c r="F33" s="63">
        <f t="shared" si="1"/>
        <v>6</v>
      </c>
      <c r="G33" s="31" t="s">
        <v>214</v>
      </c>
      <c r="H33" s="50"/>
    </row>
    <row r="34" spans="1:8" ht="14.1" customHeight="1">
      <c r="A34" s="8"/>
      <c r="B34" s="61" t="s">
        <v>98</v>
      </c>
      <c r="C34" s="62">
        <f>'[1]Year 1'!E81/2</f>
        <v>2.0658491077200001</v>
      </c>
      <c r="D34" s="62">
        <f>'[1]Year 1'!I81/2</f>
        <v>3</v>
      </c>
      <c r="E34" s="62">
        <f>'[1]Year 1'!L81/2</f>
        <v>2.3735169230769229</v>
      </c>
      <c r="F34" s="63">
        <f t="shared" si="1"/>
        <v>7.4393660307969229</v>
      </c>
      <c r="G34" s="31" t="s">
        <v>214</v>
      </c>
      <c r="H34" s="50"/>
    </row>
    <row r="35" spans="1:8" ht="14.1" customHeight="1">
      <c r="A35" s="8"/>
      <c r="B35" s="61" t="s">
        <v>100</v>
      </c>
      <c r="C35" s="62">
        <f>'[1]Year 1'!E81/2</f>
        <v>2.0658491077200001</v>
      </c>
      <c r="D35" s="62">
        <f>'[1]Year 1'!I81/2</f>
        <v>3</v>
      </c>
      <c r="E35" s="62">
        <f>'[1]Year 1'!L81/2</f>
        <v>2.3735169230769229</v>
      </c>
      <c r="F35" s="63">
        <f t="shared" si="1"/>
        <v>7.4393660307969229</v>
      </c>
      <c r="G35" s="31" t="s">
        <v>214</v>
      </c>
      <c r="H35" s="50"/>
    </row>
    <row r="36" spans="1:8" ht="14.1" customHeight="1">
      <c r="A36" s="8"/>
      <c r="B36" s="61" t="s">
        <v>215</v>
      </c>
      <c r="C36" s="62">
        <f>'[1]Year 1'!E89</f>
        <v>0</v>
      </c>
      <c r="D36" s="62">
        <f>'[1]Year 1'!I89</f>
        <v>334.14</v>
      </c>
      <c r="E36" s="62">
        <f>'[1]Year 1'!L89</f>
        <v>0</v>
      </c>
      <c r="F36" s="63">
        <f t="shared" si="1"/>
        <v>334.14</v>
      </c>
      <c r="G36" s="31" t="s">
        <v>214</v>
      </c>
      <c r="H36" s="50"/>
    </row>
    <row r="37" spans="1:8" ht="14.1" customHeight="1">
      <c r="A37" s="8"/>
      <c r="B37" s="61" t="s">
        <v>216</v>
      </c>
      <c r="C37" s="62">
        <f>'[1]Year 1'!E93</f>
        <v>52.589387633333331</v>
      </c>
      <c r="D37" s="62">
        <f>'[1]Year 1'!I93</f>
        <v>73.31</v>
      </c>
      <c r="E37" s="62">
        <f>'[1]Year 1'!L93</f>
        <v>47.470338461538461</v>
      </c>
      <c r="F37" s="63">
        <f t="shared" si="1"/>
        <v>173.36972609487179</v>
      </c>
      <c r="G37" s="31" t="s">
        <v>214</v>
      </c>
      <c r="H37" s="50"/>
    </row>
    <row r="38" spans="1:8" ht="14.1" customHeight="1" thickBot="1">
      <c r="A38" s="8"/>
      <c r="B38" s="66" t="s">
        <v>219</v>
      </c>
      <c r="C38" s="66">
        <f>SUM(C24:C37)</f>
        <v>593.74278534184725</v>
      </c>
      <c r="D38" s="66">
        <f>SUM(D24:D37)</f>
        <v>1284.08</v>
      </c>
      <c r="E38" s="66">
        <f>SUM(E24:E37)</f>
        <v>2241.4006417599999</v>
      </c>
      <c r="F38" s="66">
        <f>SUM(C38:E38)</f>
        <v>4119.2234271018469</v>
      </c>
      <c r="G38" s="67"/>
      <c r="H38" s="67"/>
    </row>
    <row r="39" spans="1:8" ht="14.1" customHeight="1">
      <c r="A39" s="8"/>
      <c r="B39" s="47" t="s">
        <v>220</v>
      </c>
      <c r="C39" s="61"/>
      <c r="D39" s="61"/>
      <c r="E39" s="61"/>
      <c r="F39" s="61"/>
      <c r="G39" s="50"/>
      <c r="H39" s="50"/>
    </row>
    <row r="40" spans="1:8" ht="14.1" customHeight="1">
      <c r="A40" s="8"/>
      <c r="B40" s="61" t="s">
        <v>118</v>
      </c>
      <c r="C40" s="64">
        <f>'[1]Year 2'!F9</f>
        <v>0</v>
      </c>
      <c r="D40" s="64">
        <f>'[1]Year 2'!J9</f>
        <v>6</v>
      </c>
      <c r="E40" s="64">
        <f>'[1]Year 2'!M9</f>
        <v>15.823446153846152</v>
      </c>
      <c r="F40" s="63">
        <f t="shared" ref="F40:F54" si="2">SUM(C40:E40)</f>
        <v>21.823446153846152</v>
      </c>
      <c r="G40" s="31" t="s">
        <v>214</v>
      </c>
      <c r="H40" s="50"/>
    </row>
    <row r="41" spans="1:8" ht="14.1" customHeight="1">
      <c r="A41" s="8"/>
      <c r="B41" s="61" t="s">
        <v>74</v>
      </c>
      <c r="C41" s="64">
        <f>'[1]Year 2'!F13</f>
        <v>0</v>
      </c>
      <c r="D41" s="64">
        <f>'[1]Year 2'!J13</f>
        <v>56</v>
      </c>
      <c r="E41" s="64">
        <f>'[1]Year 2'!M13</f>
        <v>189.88135384615384</v>
      </c>
      <c r="F41" s="63">
        <f t="shared" si="2"/>
        <v>245.88135384615384</v>
      </c>
      <c r="G41" s="31" t="s">
        <v>214</v>
      </c>
      <c r="H41" s="50"/>
    </row>
    <row r="42" spans="1:8" ht="14.1" customHeight="1">
      <c r="A42" s="8"/>
      <c r="B42" s="61" t="s">
        <v>123</v>
      </c>
      <c r="C42" s="64">
        <f>'[1]Year 2'!F17</f>
        <v>0.87414209023103995</v>
      </c>
      <c r="D42" s="64">
        <f>'[1]Year 2'!J17</f>
        <v>6</v>
      </c>
      <c r="E42" s="64">
        <f>'[1]Year 2'!M17</f>
        <v>79.117230769230758</v>
      </c>
      <c r="F42" s="63">
        <f t="shared" si="2"/>
        <v>85.991372859461791</v>
      </c>
      <c r="G42" s="31" t="s">
        <v>214</v>
      </c>
      <c r="H42" s="50"/>
    </row>
    <row r="43" spans="1:8" ht="14.1" customHeight="1">
      <c r="A43" s="8"/>
      <c r="B43" s="61" t="s">
        <v>78</v>
      </c>
      <c r="C43" s="64">
        <f>'[1]Year 2'!F25</f>
        <v>16.420456801288168</v>
      </c>
      <c r="D43" s="64">
        <f>'[1]Year 2'!J25</f>
        <v>42.1</v>
      </c>
      <c r="E43" s="64">
        <f>'[1]Year 2'!M25</f>
        <v>7.9148877661538446</v>
      </c>
      <c r="F43" s="63">
        <f t="shared" si="2"/>
        <v>66.435344567442016</v>
      </c>
      <c r="G43" s="31" t="s">
        <v>214</v>
      </c>
      <c r="H43" s="50"/>
    </row>
    <row r="44" spans="1:8" ht="14.1" customHeight="1">
      <c r="A44" s="8"/>
      <c r="B44" s="61" t="s">
        <v>84</v>
      </c>
      <c r="C44" s="64">
        <f>'[1]Year 2'!F33</f>
        <v>139.74713333611734</v>
      </c>
      <c r="D44" s="64">
        <f>'[1]Year 2'!J33</f>
        <v>10.600000000000001</v>
      </c>
      <c r="E44" s="64">
        <f>'[1]Year 2'!M33</f>
        <v>111.75826153846153</v>
      </c>
      <c r="F44" s="63">
        <f t="shared" si="2"/>
        <v>262.10539487457885</v>
      </c>
      <c r="G44" s="31" t="s">
        <v>214</v>
      </c>
      <c r="H44" s="50"/>
    </row>
    <row r="45" spans="1:8" ht="14.1" customHeight="1">
      <c r="A45" s="8"/>
      <c r="B45" s="61" t="s">
        <v>139</v>
      </c>
      <c r="C45" s="64">
        <f>'[1]Year 2'!F42</f>
        <v>110.03961657562952</v>
      </c>
      <c r="D45" s="64">
        <f>'[1]Year 2'!J42</f>
        <v>15</v>
      </c>
      <c r="E45" s="64">
        <f>'[1]Year 2'!M42</f>
        <v>108.96897692307691</v>
      </c>
      <c r="F45" s="63">
        <f t="shared" si="2"/>
        <v>234.00859349870643</v>
      </c>
      <c r="G45" s="31" t="s">
        <v>214</v>
      </c>
      <c r="H45" s="50"/>
    </row>
    <row r="46" spans="1:8" ht="14.1" customHeight="1">
      <c r="A46" s="8"/>
      <c r="B46" s="61" t="s">
        <v>143</v>
      </c>
      <c r="C46" s="64">
        <f>'[1]Year 2'!F57</f>
        <v>156.56058545454607</v>
      </c>
      <c r="D46" s="64">
        <f>'[1]Year 2'!J57</f>
        <v>223.38</v>
      </c>
      <c r="E46" s="64">
        <f>'[1]Year 2'!M57</f>
        <v>81.163003298461518</v>
      </c>
      <c r="F46" s="63">
        <f t="shared" si="2"/>
        <v>461.10358875300756</v>
      </c>
      <c r="G46" s="31" t="s">
        <v>214</v>
      </c>
      <c r="H46" s="50"/>
    </row>
    <row r="47" spans="1:8" ht="14.1" customHeight="1">
      <c r="A47" s="8"/>
      <c r="B47" s="61" t="s">
        <v>146</v>
      </c>
      <c r="C47" s="64">
        <f>'[1]Year 2'!F71</f>
        <v>115.19188926543927</v>
      </c>
      <c r="D47" s="64">
        <f>'[1]Year 2'!J71</f>
        <v>674</v>
      </c>
      <c r="E47" s="64">
        <f>'[1]Year 2'!M71</f>
        <v>455.72157860923073</v>
      </c>
      <c r="F47" s="63">
        <f t="shared" si="2"/>
        <v>1244.91346787467</v>
      </c>
      <c r="G47" s="31" t="s">
        <v>214</v>
      </c>
      <c r="H47" s="50"/>
    </row>
    <row r="48" spans="1:8" ht="14.1" customHeight="1">
      <c r="A48" s="8"/>
      <c r="B48" s="61" t="s">
        <v>149</v>
      </c>
      <c r="C48" s="64">
        <f>'[1]Year 2'!F102</f>
        <v>474.5266060627057</v>
      </c>
      <c r="D48" s="64">
        <f>'[1]Year 2'!J102</f>
        <v>1087.481481024</v>
      </c>
      <c r="E48" s="64">
        <f>'[1]Year 2'!M102</f>
        <v>1131.6898650092307</v>
      </c>
      <c r="F48" s="63">
        <f t="shared" si="2"/>
        <v>2693.6979520959367</v>
      </c>
      <c r="G48" s="31" t="s">
        <v>214</v>
      </c>
      <c r="H48" s="50"/>
    </row>
    <row r="49" spans="1:8" ht="14.1" customHeight="1">
      <c r="A49" s="8"/>
      <c r="B49" s="61" t="s">
        <v>96</v>
      </c>
      <c r="C49" s="64">
        <f>'[1]Year 2'!F118</f>
        <v>688.87528875487271</v>
      </c>
      <c r="D49" s="64">
        <f>'[1]Year 2'!J118</f>
        <v>936.96296287146652</v>
      </c>
      <c r="E49" s="64">
        <f>'[1]Year 2'!M118</f>
        <v>2242.0913546871789</v>
      </c>
      <c r="F49" s="63">
        <f t="shared" si="2"/>
        <v>3867.929606313518</v>
      </c>
      <c r="G49" s="31" t="s">
        <v>214</v>
      </c>
      <c r="H49" s="50"/>
    </row>
    <row r="50" spans="1:8" ht="14.1" customHeight="1">
      <c r="A50" s="8"/>
      <c r="B50" s="61" t="s">
        <v>98</v>
      </c>
      <c r="C50" s="64">
        <f>'[1]Year 2'!F127/2</f>
        <v>7.8566787844905637</v>
      </c>
      <c r="D50" s="64">
        <f>'[1]Year 2'!J127/2</f>
        <v>11.54</v>
      </c>
      <c r="E50" s="64">
        <f>'[1]Year 2'!M127/2</f>
        <v>6.924498271384615</v>
      </c>
      <c r="F50" s="63">
        <f t="shared" si="2"/>
        <v>26.321177055875175</v>
      </c>
      <c r="G50" s="31" t="s">
        <v>214</v>
      </c>
      <c r="H50" s="50"/>
    </row>
    <row r="51" spans="1:8" ht="14.1" customHeight="1">
      <c r="A51" s="8"/>
      <c r="B51" s="61" t="s">
        <v>100</v>
      </c>
      <c r="C51" s="64">
        <f>'[1]Year 2'!F127/2</f>
        <v>7.8566787844905637</v>
      </c>
      <c r="D51" s="64">
        <f>'[1]Year 2'!J127/2</f>
        <v>11.54</v>
      </c>
      <c r="E51" s="64">
        <f>'[1]Year 2'!M127/2</f>
        <v>6.924498271384615</v>
      </c>
      <c r="F51" s="63">
        <f t="shared" si="2"/>
        <v>26.321177055875175</v>
      </c>
      <c r="G51" s="31" t="s">
        <v>214</v>
      </c>
      <c r="H51" s="50"/>
    </row>
    <row r="52" spans="1:8" ht="14.1" customHeight="1">
      <c r="A52" s="8"/>
      <c r="B52" s="61" t="s">
        <v>215</v>
      </c>
      <c r="C52" s="64">
        <f>'[1]Year 2'!F135</f>
        <v>0</v>
      </c>
      <c r="D52" s="64">
        <f>'[1]Year 2'!J135</f>
        <v>1004.54</v>
      </c>
      <c r="E52" s="64">
        <f>'[1]Year 2'!M135</f>
        <v>0</v>
      </c>
      <c r="F52" s="63">
        <f t="shared" si="2"/>
        <v>1004.54</v>
      </c>
      <c r="G52" s="31" t="s">
        <v>214</v>
      </c>
      <c r="H52" s="50"/>
    </row>
    <row r="53" spans="1:8" ht="14.1" customHeight="1">
      <c r="A53" s="8"/>
      <c r="B53" s="61" t="s">
        <v>216</v>
      </c>
      <c r="C53" s="64">
        <f>'[1]Year 2'!F139</f>
        <v>52.589387633333331</v>
      </c>
      <c r="D53" s="64">
        <f>'[1]Year 2'!J139</f>
        <v>45.29</v>
      </c>
      <c r="E53" s="64">
        <f>'[1]Year 2'!M139</f>
        <v>47.470338461538461</v>
      </c>
      <c r="F53" s="63">
        <f t="shared" si="2"/>
        <v>145.34972609487178</v>
      </c>
      <c r="G53" s="31" t="s">
        <v>214</v>
      </c>
      <c r="H53" s="50"/>
    </row>
    <row r="54" spans="1:8" ht="14.1" customHeight="1" thickBot="1">
      <c r="A54" s="8"/>
      <c r="B54" s="65" t="s">
        <v>221</v>
      </c>
      <c r="C54" s="66">
        <f>SUM(C40:C53)</f>
        <v>1770.5384635431446</v>
      </c>
      <c r="D54" s="66">
        <f>SUM(D40:D53)</f>
        <v>4130.4344438954668</v>
      </c>
      <c r="E54" s="66">
        <f>SUM(E40:E53)</f>
        <v>4485.4492936053321</v>
      </c>
      <c r="F54" s="66">
        <f t="shared" si="2"/>
        <v>10386.422201043944</v>
      </c>
      <c r="G54" s="67"/>
      <c r="H54" s="67"/>
    </row>
    <row r="55" spans="1:8" ht="14.1" customHeight="1">
      <c r="A55" s="8"/>
      <c r="B55" s="68"/>
      <c r="C55" s="69"/>
      <c r="D55" s="69"/>
      <c r="E55" s="69"/>
      <c r="F55" s="69"/>
      <c r="G55" s="70"/>
      <c r="H55" s="70"/>
    </row>
    <row r="56" spans="1:8" ht="14.1" customHeight="1">
      <c r="A56" s="8"/>
      <c r="B56" s="68"/>
      <c r="C56" s="69"/>
      <c r="D56" s="69"/>
      <c r="E56" s="69"/>
      <c r="F56" s="69"/>
      <c r="G56" s="70"/>
      <c r="H56" s="50"/>
    </row>
    <row r="57" spans="1:8" ht="14.1" customHeight="1">
      <c r="A57" s="8"/>
      <c r="B57" s="231" t="s">
        <v>208</v>
      </c>
      <c r="C57" s="231"/>
      <c r="D57" s="231"/>
      <c r="E57" s="231"/>
      <c r="F57" s="231"/>
      <c r="G57" s="231"/>
      <c r="H57" s="231"/>
    </row>
    <row r="58" spans="1:8" ht="14.1" customHeight="1" thickBot="1">
      <c r="A58" s="8"/>
      <c r="B58" s="68"/>
      <c r="C58" s="69"/>
      <c r="D58" s="69"/>
      <c r="E58" s="69"/>
      <c r="F58" s="69"/>
      <c r="G58" s="70"/>
      <c r="H58" s="50"/>
    </row>
    <row r="59" spans="1:8" ht="14.1" customHeight="1">
      <c r="A59" s="8"/>
      <c r="B59" s="55" t="s">
        <v>209</v>
      </c>
      <c r="C59" s="56" t="s">
        <v>65</v>
      </c>
      <c r="D59" s="56" t="s">
        <v>210</v>
      </c>
      <c r="E59" s="56" t="s">
        <v>67</v>
      </c>
      <c r="F59" s="56" t="s">
        <v>68</v>
      </c>
      <c r="G59" s="229" t="s">
        <v>211</v>
      </c>
      <c r="H59" s="229"/>
    </row>
    <row r="60" spans="1:8" ht="14.1" customHeight="1" thickBot="1">
      <c r="A60" s="8"/>
      <c r="B60" s="57" t="s">
        <v>70</v>
      </c>
      <c r="C60" s="58" t="s">
        <v>72</v>
      </c>
      <c r="D60" s="58" t="s">
        <v>72</v>
      </c>
      <c r="E60" s="58" t="s">
        <v>72</v>
      </c>
      <c r="F60" s="58" t="s">
        <v>72</v>
      </c>
      <c r="G60" s="230" t="s">
        <v>72</v>
      </c>
      <c r="H60" s="230"/>
    </row>
    <row r="61" spans="1:8" ht="14.1" customHeight="1">
      <c r="A61" s="8"/>
      <c r="B61" s="68"/>
      <c r="C61" s="228" t="s">
        <v>212</v>
      </c>
      <c r="D61" s="228"/>
      <c r="E61" s="228"/>
      <c r="F61" s="228"/>
      <c r="G61" s="71"/>
      <c r="H61" s="50"/>
    </row>
    <row r="62" spans="1:8" ht="14.1" customHeight="1">
      <c r="A62" s="8"/>
      <c r="B62" s="72" t="s">
        <v>222</v>
      </c>
      <c r="C62" s="61"/>
      <c r="D62" s="61"/>
      <c r="E62" s="61"/>
      <c r="F62" s="61"/>
      <c r="G62" s="50"/>
      <c r="H62" s="50"/>
    </row>
    <row r="63" spans="1:8" ht="14.1" customHeight="1">
      <c r="A63" s="8"/>
      <c r="B63" s="61" t="s">
        <v>118</v>
      </c>
      <c r="C63" s="64">
        <f>'[1]Year 3'!F9</f>
        <v>0</v>
      </c>
      <c r="D63" s="64">
        <f>'[1]Year 3'!J9</f>
        <v>6</v>
      </c>
      <c r="E63" s="64">
        <f>'[1]Year 3'!M9</f>
        <v>15.823446153846152</v>
      </c>
      <c r="F63" s="63">
        <f>SUM(C63:E63)</f>
        <v>21.823446153846152</v>
      </c>
      <c r="G63" s="31" t="s">
        <v>214</v>
      </c>
      <c r="H63" s="50"/>
    </row>
    <row r="64" spans="1:8" ht="14.1" customHeight="1">
      <c r="A64" s="8"/>
      <c r="B64" s="61" t="s">
        <v>74</v>
      </c>
      <c r="C64" s="64">
        <f>'[1]Year 3'!F13</f>
        <v>0</v>
      </c>
      <c r="D64" s="64">
        <f>'[1]Year 3'!J13</f>
        <v>56</v>
      </c>
      <c r="E64" s="64">
        <f>'[1]Year 3'!M13</f>
        <v>189.88135384615384</v>
      </c>
      <c r="F64" s="63">
        <f t="shared" ref="F64:F77" si="3">SUM(C64:E64)</f>
        <v>245.88135384615384</v>
      </c>
      <c r="G64" s="31" t="s">
        <v>214</v>
      </c>
      <c r="H64" s="50"/>
    </row>
    <row r="65" spans="1:8" ht="14.1" customHeight="1">
      <c r="A65" s="8"/>
      <c r="B65" s="61" t="s">
        <v>123</v>
      </c>
      <c r="C65" s="64">
        <f>'[1]Year 3'!F17</f>
        <v>0.53766217713599995</v>
      </c>
      <c r="D65" s="64">
        <f>'[1]Year 3'!J17</f>
        <v>6</v>
      </c>
      <c r="E65" s="64">
        <f>'[1]Year 3'!M17</f>
        <v>79.117230769230758</v>
      </c>
      <c r="F65" s="63">
        <f t="shared" si="3"/>
        <v>85.654892946366758</v>
      </c>
      <c r="G65" s="31" t="s">
        <v>214</v>
      </c>
      <c r="H65" s="50"/>
    </row>
    <row r="66" spans="1:8" ht="14.1" customHeight="1">
      <c r="A66" s="8"/>
      <c r="B66" s="61" t="s">
        <v>78</v>
      </c>
      <c r="C66" s="64">
        <f>'[1]Year 3'!F25</f>
        <v>16.420456801288168</v>
      </c>
      <c r="D66" s="64">
        <f>'[1]Year 3'!J25</f>
        <v>42.1</v>
      </c>
      <c r="E66" s="64">
        <f>'[1]Year 3'!M25</f>
        <v>7.9148877661538446</v>
      </c>
      <c r="F66" s="63">
        <f t="shared" si="3"/>
        <v>66.435344567442016</v>
      </c>
      <c r="G66" s="31" t="s">
        <v>214</v>
      </c>
      <c r="H66" s="50"/>
    </row>
    <row r="67" spans="1:8" ht="14.1" customHeight="1">
      <c r="A67" s="8"/>
      <c r="B67" s="61" t="s">
        <v>84</v>
      </c>
      <c r="C67" s="64">
        <f>'[1]Year 3'!F33</f>
        <v>139.74713333611734</v>
      </c>
      <c r="D67" s="64">
        <f>'[1]Year 3'!J33</f>
        <v>10.600000000000001</v>
      </c>
      <c r="E67" s="64">
        <f>'[1]Year 3'!M33</f>
        <v>111.75826153846153</v>
      </c>
      <c r="F67" s="63">
        <f t="shared" si="3"/>
        <v>262.10539487457885</v>
      </c>
      <c r="G67" s="31" t="s">
        <v>214</v>
      </c>
      <c r="H67" s="50"/>
    </row>
    <row r="68" spans="1:8" ht="14.1" customHeight="1">
      <c r="A68" s="8"/>
      <c r="B68" s="61" t="s">
        <v>139</v>
      </c>
      <c r="C68" s="64">
        <f>'[1]Year 3'!F42</f>
        <v>110.03961657562952</v>
      </c>
      <c r="D68" s="64">
        <f>'[1]Year 3'!J42</f>
        <v>15</v>
      </c>
      <c r="E68" s="64">
        <f>'[1]Year 3'!M42</f>
        <v>108.96897692307691</v>
      </c>
      <c r="F68" s="63">
        <f t="shared" si="3"/>
        <v>234.00859349870643</v>
      </c>
      <c r="G68" s="31" t="s">
        <v>214</v>
      </c>
      <c r="H68" s="50"/>
    </row>
    <row r="69" spans="1:8" ht="14.1" customHeight="1">
      <c r="A69" s="8"/>
      <c r="B69" s="61" t="s">
        <v>143</v>
      </c>
      <c r="C69" s="64">
        <f>'[1]Year 3'!F57</f>
        <v>156.56058545454607</v>
      </c>
      <c r="D69" s="64">
        <f>'[1]Year 3'!J57</f>
        <v>223.38</v>
      </c>
      <c r="E69" s="64">
        <f>'[1]Year 3'!M57</f>
        <v>81.163003298461518</v>
      </c>
      <c r="F69" s="63">
        <f t="shared" si="3"/>
        <v>461.10358875300756</v>
      </c>
      <c r="G69" s="31" t="s">
        <v>214</v>
      </c>
      <c r="H69" s="50"/>
    </row>
    <row r="70" spans="1:8" ht="14.1" customHeight="1">
      <c r="A70" s="8"/>
      <c r="B70" s="61" t="s">
        <v>146</v>
      </c>
      <c r="C70" s="64">
        <f>'[1]Year 3'!F71</f>
        <v>115.19188926543927</v>
      </c>
      <c r="D70" s="64">
        <f>'[1]Year 3'!J71</f>
        <v>674</v>
      </c>
      <c r="E70" s="64">
        <f>'[1]Year 3'!M71</f>
        <v>455.72157860923073</v>
      </c>
      <c r="F70" s="63">
        <f t="shared" si="3"/>
        <v>1244.91346787467</v>
      </c>
      <c r="G70" s="31" t="s">
        <v>214</v>
      </c>
      <c r="H70" s="50"/>
    </row>
    <row r="71" spans="1:8" ht="14.1" customHeight="1">
      <c r="A71" s="8"/>
      <c r="B71" s="61" t="s">
        <v>149</v>
      </c>
      <c r="C71" s="64">
        <f>'[1]Year 3'!F102</f>
        <v>474.5266060627057</v>
      </c>
      <c r="D71" s="64">
        <f>'[1]Year 3'!J102</f>
        <v>1487.77777692</v>
      </c>
      <c r="E71" s="64">
        <f>'[1]Year 3'!M102</f>
        <v>2013.1713456092309</v>
      </c>
      <c r="F71" s="63">
        <f t="shared" si="3"/>
        <v>3975.4757285919368</v>
      </c>
      <c r="G71" s="31" t="s">
        <v>214</v>
      </c>
      <c r="H71" s="50"/>
    </row>
    <row r="72" spans="1:8" ht="14.1" customHeight="1">
      <c r="A72" s="8"/>
      <c r="B72" s="61" t="s">
        <v>96</v>
      </c>
      <c r="C72" s="64">
        <f>'[1]Year 3'!F118</f>
        <v>688.87528875487271</v>
      </c>
      <c r="D72" s="64">
        <f>'[1]Year 3'!J118</f>
        <v>1737.5555553839997</v>
      </c>
      <c r="E72" s="64">
        <f>'[1]Year 3'!M118</f>
        <v>4005.0543174738455</v>
      </c>
      <c r="F72" s="63">
        <f t="shared" si="3"/>
        <v>6431.485161612718</v>
      </c>
      <c r="G72" s="31" t="s">
        <v>214</v>
      </c>
      <c r="H72" s="50"/>
    </row>
    <row r="73" spans="1:8" ht="14.1" customHeight="1">
      <c r="A73" s="8"/>
      <c r="B73" s="61" t="s">
        <v>98</v>
      </c>
      <c r="C73" s="64">
        <f>'[1]Year 3'!F127/2</f>
        <v>7.8566787844905637</v>
      </c>
      <c r="D73" s="64">
        <f>'[1]Year 3'!J127/2</f>
        <v>11.54</v>
      </c>
      <c r="E73" s="64">
        <f>'[1]Year 3'!M127/2</f>
        <v>6.924498271384615</v>
      </c>
      <c r="F73" s="63">
        <f t="shared" si="3"/>
        <v>26.321177055875175</v>
      </c>
      <c r="G73" s="31" t="s">
        <v>214</v>
      </c>
      <c r="H73" s="50"/>
    </row>
    <row r="74" spans="1:8" ht="14.1" customHeight="1">
      <c r="A74" s="8"/>
      <c r="B74" s="61" t="s">
        <v>100</v>
      </c>
      <c r="C74" s="64">
        <f>'[1]Year 3'!F127/2</f>
        <v>7.8566787844905637</v>
      </c>
      <c r="D74" s="64">
        <f>'[1]Year 3'!J127/2</f>
        <v>11.54</v>
      </c>
      <c r="E74" s="64">
        <f>'[1]Year 3'!M127/2</f>
        <v>6.924498271384615</v>
      </c>
      <c r="F74" s="63">
        <f t="shared" si="3"/>
        <v>26.321177055875175</v>
      </c>
      <c r="G74" s="31" t="s">
        <v>214</v>
      </c>
      <c r="H74" s="50"/>
    </row>
    <row r="75" spans="1:8" ht="14.1" customHeight="1">
      <c r="A75" s="8"/>
      <c r="B75" s="61" t="s">
        <v>215</v>
      </c>
      <c r="C75" s="64">
        <f>'[1]Year 3'!F135</f>
        <v>0</v>
      </c>
      <c r="D75" s="64">
        <f>'[1]Year 3'!J135</f>
        <v>1004.54</v>
      </c>
      <c r="E75" s="64">
        <f>'[1]Year 3'!M135</f>
        <v>0</v>
      </c>
      <c r="F75" s="63">
        <f t="shared" si="3"/>
        <v>1004.54</v>
      </c>
      <c r="G75" s="31" t="s">
        <v>214</v>
      </c>
      <c r="H75" s="50"/>
    </row>
    <row r="76" spans="1:8" ht="14.1" customHeight="1">
      <c r="A76" s="8"/>
      <c r="B76" s="61" t="s">
        <v>216</v>
      </c>
      <c r="C76" s="64">
        <f>'[1]Year 3'!F139</f>
        <v>52.589387633333331</v>
      </c>
      <c r="D76" s="64">
        <f>'[1]Year 3'!J139</f>
        <v>45.29</v>
      </c>
      <c r="E76" s="64">
        <f>'[1]Year 3'!M139</f>
        <v>47.470338461538461</v>
      </c>
      <c r="F76" s="63">
        <f t="shared" si="3"/>
        <v>145.34972609487178</v>
      </c>
      <c r="G76" s="31" t="s">
        <v>214</v>
      </c>
      <c r="H76" s="50"/>
    </row>
    <row r="77" spans="1:8" ht="30" customHeight="1" thickBot="1">
      <c r="A77" s="8"/>
      <c r="B77" s="73" t="s">
        <v>223</v>
      </c>
      <c r="C77" s="74">
        <f>SUM(C63:C76)</f>
        <v>1770.2019836300497</v>
      </c>
      <c r="D77" s="74">
        <f>SUM(D63:D76)</f>
        <v>5331.3233323039995</v>
      </c>
      <c r="E77" s="74">
        <f>SUM(E63:E76)</f>
        <v>7129.8937369919986</v>
      </c>
      <c r="F77" s="74">
        <f t="shared" si="3"/>
        <v>14231.419052926049</v>
      </c>
      <c r="G77" s="67"/>
      <c r="H77" s="67"/>
    </row>
    <row r="78" spans="1:8">
      <c r="A78" s="8"/>
      <c r="B78" s="8"/>
      <c r="C78" s="8"/>
      <c r="D78" s="8"/>
      <c r="E78" s="8"/>
      <c r="F78" s="8"/>
      <c r="G78" s="8"/>
      <c r="H78" s="8"/>
    </row>
  </sheetData>
  <sheetProtection sheet="1" formatCells="0"/>
  <mergeCells count="8">
    <mergeCell ref="B2:H2"/>
    <mergeCell ref="C6:F6"/>
    <mergeCell ref="C61:F61"/>
    <mergeCell ref="G4:H4"/>
    <mergeCell ref="G5:H5"/>
    <mergeCell ref="G59:H59"/>
    <mergeCell ref="G60:H60"/>
    <mergeCell ref="B57:H57"/>
  </mergeCells>
  <pageMargins left="0.7" right="0.7" top="0.28000000000000003" bottom="0.32" header="0.47" footer="0.3"/>
  <pageSetup orientation="portrait" r:id="rId1"/>
</worksheet>
</file>

<file path=xl/worksheets/sheet8.xml><?xml version="1.0" encoding="utf-8"?>
<worksheet xmlns="http://schemas.openxmlformats.org/spreadsheetml/2006/main" xmlns:r="http://schemas.openxmlformats.org/officeDocument/2006/relationships">
  <dimension ref="A1:I41"/>
  <sheetViews>
    <sheetView workbookViewId="0"/>
  </sheetViews>
  <sheetFormatPr defaultRowHeight="15"/>
  <sheetData>
    <row r="1" spans="1:9">
      <c r="A1" s="8"/>
      <c r="B1" s="8"/>
      <c r="C1" s="8"/>
      <c r="D1" s="8"/>
      <c r="E1" s="8"/>
      <c r="F1" s="8"/>
      <c r="G1" s="8"/>
      <c r="H1" s="8"/>
      <c r="I1" s="8"/>
    </row>
    <row r="2" spans="1:9">
      <c r="A2" s="221" t="s">
        <v>224</v>
      </c>
      <c r="B2" s="221"/>
      <c r="C2" s="221"/>
      <c r="D2" s="221"/>
      <c r="E2" s="221"/>
      <c r="F2" s="221"/>
      <c r="G2" s="221"/>
      <c r="H2" s="221"/>
      <c r="I2" s="221"/>
    </row>
    <row r="3" spans="1:9" ht="15.75" thickBot="1">
      <c r="A3" s="8"/>
      <c r="B3" s="8"/>
      <c r="C3" s="11"/>
      <c r="D3" s="11"/>
      <c r="E3" s="11"/>
      <c r="F3" s="11"/>
      <c r="G3" s="11"/>
      <c r="H3" s="11"/>
      <c r="I3" s="8"/>
    </row>
    <row r="4" spans="1:9">
      <c r="A4" s="8"/>
      <c r="B4" s="75" t="s">
        <v>209</v>
      </c>
      <c r="C4" s="76" t="s">
        <v>67</v>
      </c>
      <c r="D4" s="76" t="s">
        <v>69</v>
      </c>
      <c r="E4" s="8"/>
      <c r="F4" s="75" t="s">
        <v>209</v>
      </c>
      <c r="G4" s="76" t="s">
        <v>67</v>
      </c>
      <c r="H4" s="76" t="s">
        <v>69</v>
      </c>
      <c r="I4" s="8"/>
    </row>
    <row r="5" spans="1:9" ht="15.75" thickBot="1">
      <c r="A5" s="8"/>
      <c r="B5" s="77" t="s">
        <v>70</v>
      </c>
      <c r="C5" s="78" t="s">
        <v>225</v>
      </c>
      <c r="D5" s="78" t="s">
        <v>226</v>
      </c>
      <c r="E5" s="8"/>
      <c r="F5" s="77" t="s">
        <v>70</v>
      </c>
      <c r="G5" s="78" t="s">
        <v>225</v>
      </c>
      <c r="H5" s="78" t="s">
        <v>226</v>
      </c>
      <c r="I5" s="8"/>
    </row>
    <row r="6" spans="1:9" ht="39">
      <c r="A6" s="8"/>
      <c r="B6" s="59"/>
      <c r="C6" s="79" t="s">
        <v>227</v>
      </c>
      <c r="D6" s="60"/>
      <c r="E6" s="8"/>
      <c r="F6" s="59"/>
      <c r="G6" s="79" t="s">
        <v>227</v>
      </c>
      <c r="H6" s="60"/>
      <c r="I6" s="8"/>
    </row>
    <row r="7" spans="1:9">
      <c r="A7" s="8"/>
      <c r="B7" s="59"/>
      <c r="C7" s="60"/>
      <c r="D7" s="60"/>
      <c r="E7" s="8"/>
      <c r="F7" s="59"/>
      <c r="G7" s="60"/>
      <c r="H7" s="60"/>
      <c r="I7" s="8"/>
    </row>
    <row r="8" spans="1:9">
      <c r="A8" s="8"/>
      <c r="B8" s="80" t="s">
        <v>213</v>
      </c>
      <c r="C8" s="81"/>
      <c r="D8" s="10"/>
      <c r="E8" s="8"/>
      <c r="F8" s="82" t="s">
        <v>220</v>
      </c>
      <c r="G8" s="8"/>
      <c r="H8" s="8"/>
      <c r="I8" s="8"/>
    </row>
    <row r="9" spans="1:9">
      <c r="A9" s="8"/>
      <c r="B9" s="81" t="s">
        <v>118</v>
      </c>
      <c r="C9" s="83">
        <f>'[1]Summary Costs'!H7</f>
        <v>0</v>
      </c>
      <c r="D9" s="10" t="s">
        <v>228</v>
      </c>
      <c r="E9" s="8"/>
      <c r="F9" s="8" t="s">
        <v>118</v>
      </c>
      <c r="G9" s="83">
        <f>'[1]Summary Costs'!H39</f>
        <v>2</v>
      </c>
      <c r="H9" s="10" t="s">
        <v>228</v>
      </c>
      <c r="I9" s="8"/>
    </row>
    <row r="10" spans="1:9">
      <c r="A10" s="8"/>
      <c r="B10" s="81" t="s">
        <v>74</v>
      </c>
      <c r="C10" s="83">
        <f>'[1]Summary Costs'!H8</f>
        <v>24</v>
      </c>
      <c r="D10" s="10" t="s">
        <v>228</v>
      </c>
      <c r="E10" s="8"/>
      <c r="F10" s="8" t="s">
        <v>74</v>
      </c>
      <c r="G10" s="83">
        <f>'[1]Summary Costs'!H40</f>
        <v>24</v>
      </c>
      <c r="H10" s="10" t="s">
        <v>228</v>
      </c>
      <c r="I10" s="8"/>
    </row>
    <row r="11" spans="1:9">
      <c r="A11" s="8"/>
      <c r="B11" s="81" t="s">
        <v>123</v>
      </c>
      <c r="C11" s="83">
        <f>'[1]Summary Costs'!H9</f>
        <v>0</v>
      </c>
      <c r="D11" s="10" t="s">
        <v>228</v>
      </c>
      <c r="E11" s="8"/>
      <c r="F11" s="8" t="s">
        <v>123</v>
      </c>
      <c r="G11" s="83">
        <f>'[1]Summary Costs'!H41</f>
        <v>10</v>
      </c>
      <c r="H11" s="10" t="s">
        <v>228</v>
      </c>
      <c r="I11" s="8"/>
    </row>
    <row r="12" spans="1:9">
      <c r="A12" s="8"/>
      <c r="B12" s="81" t="s">
        <v>78</v>
      </c>
      <c r="C12" s="83">
        <f>'[1]Summary Costs'!H10</f>
        <v>1</v>
      </c>
      <c r="D12" s="10" t="s">
        <v>228</v>
      </c>
      <c r="E12" s="8"/>
      <c r="F12" s="8" t="s">
        <v>78</v>
      </c>
      <c r="G12" s="83">
        <f>'[1]Summary Costs'!H42</f>
        <v>1.0004</v>
      </c>
      <c r="H12" s="10" t="s">
        <v>228</v>
      </c>
      <c r="I12" s="8"/>
    </row>
    <row r="13" spans="1:9">
      <c r="A13" s="8"/>
      <c r="B13" s="81" t="s">
        <v>84</v>
      </c>
      <c r="C13" s="83">
        <f>'[1]Summary Costs'!H11</f>
        <v>26.820000000000004</v>
      </c>
      <c r="D13" s="10" t="s">
        <v>228</v>
      </c>
      <c r="E13" s="8"/>
      <c r="F13" s="8" t="s">
        <v>84</v>
      </c>
      <c r="G13" s="83">
        <f>'[1]Summary Costs'!H43</f>
        <v>14.1</v>
      </c>
      <c r="H13" s="10" t="s">
        <v>228</v>
      </c>
      <c r="I13" s="8"/>
    </row>
    <row r="14" spans="1:9">
      <c r="A14" s="8"/>
      <c r="B14" s="81" t="s">
        <v>139</v>
      </c>
      <c r="C14" s="83">
        <f>'[1]Summary Costs'!H12</f>
        <v>0.375</v>
      </c>
      <c r="D14" s="10" t="s">
        <v>228</v>
      </c>
      <c r="E14" s="8"/>
      <c r="F14" s="8" t="s">
        <v>139</v>
      </c>
      <c r="G14" s="83">
        <f>'[1]Summary Costs'!H44</f>
        <v>13.700399999999998</v>
      </c>
      <c r="H14" s="10" t="s">
        <v>228</v>
      </c>
      <c r="I14" s="8"/>
    </row>
    <row r="15" spans="1:9">
      <c r="A15" s="8"/>
      <c r="B15" s="81" t="s">
        <v>143</v>
      </c>
      <c r="C15" s="83">
        <f>'[1]Summary Costs'!H13</f>
        <v>0.375</v>
      </c>
      <c r="D15" s="10" t="s">
        <v>228</v>
      </c>
      <c r="E15" s="8"/>
      <c r="F15" s="8" t="s">
        <v>143</v>
      </c>
      <c r="G15" s="83">
        <f>'[1]Summary Costs'!H45</f>
        <v>10.071199999999997</v>
      </c>
      <c r="H15" s="10" t="s">
        <v>228</v>
      </c>
      <c r="I15" s="8"/>
    </row>
    <row r="16" spans="1:9">
      <c r="A16" s="8"/>
      <c r="B16" s="81" t="s">
        <v>146</v>
      </c>
      <c r="C16" s="83">
        <f>'[1]Summary Costs'!H14</f>
        <v>0.375</v>
      </c>
      <c r="D16" s="10" t="s">
        <v>228</v>
      </c>
      <c r="E16" s="8"/>
      <c r="F16" s="8" t="s">
        <v>146</v>
      </c>
      <c r="G16" s="83">
        <f>'[1]Summary Costs'!H46</f>
        <v>57.6008</v>
      </c>
      <c r="H16" s="10" t="s">
        <v>228</v>
      </c>
      <c r="I16" s="8"/>
    </row>
    <row r="17" spans="1:9">
      <c r="A17" s="8"/>
      <c r="B17" s="81" t="s">
        <v>149</v>
      </c>
      <c r="C17" s="83">
        <f>'[1]Summary Costs'!H15</f>
        <v>0.375</v>
      </c>
      <c r="D17" s="10" t="s">
        <v>228</v>
      </c>
      <c r="E17" s="8"/>
      <c r="F17" s="8" t="s">
        <v>149</v>
      </c>
      <c r="G17" s="83">
        <f>'[1]Summary Costs'!H47</f>
        <v>44.9208</v>
      </c>
      <c r="H17" s="10" t="s">
        <v>228</v>
      </c>
      <c r="I17" s="8"/>
    </row>
    <row r="18" spans="1:9">
      <c r="A18" s="8"/>
      <c r="B18" s="81" t="s">
        <v>96</v>
      </c>
      <c r="C18" s="83">
        <f>'[1]Summary Costs'!H16</f>
        <v>0</v>
      </c>
      <c r="D18" s="10" t="s">
        <v>228</v>
      </c>
      <c r="E18" s="8"/>
      <c r="F18" s="8" t="s">
        <v>96</v>
      </c>
      <c r="G18" s="83">
        <f>'[1]Summary Costs'!H48</f>
        <v>58.900399999999998</v>
      </c>
      <c r="H18" s="10" t="s">
        <v>228</v>
      </c>
      <c r="I18" s="8"/>
    </row>
    <row r="19" spans="1:9">
      <c r="A19" s="8"/>
      <c r="B19" s="81" t="s">
        <v>98</v>
      </c>
      <c r="C19" s="83">
        <f>'[1]Summary Costs'!H17</f>
        <v>0</v>
      </c>
      <c r="D19" s="10" t="s">
        <v>228</v>
      </c>
      <c r="E19" s="8"/>
      <c r="F19" s="8" t="s">
        <v>98</v>
      </c>
      <c r="G19" s="83">
        <f>'[1]Summary Costs'!H49</f>
        <v>1.1004</v>
      </c>
      <c r="H19" s="10" t="s">
        <v>228</v>
      </c>
      <c r="I19" s="8"/>
    </row>
    <row r="20" spans="1:9">
      <c r="A20" s="8"/>
      <c r="B20" s="81" t="s">
        <v>100</v>
      </c>
      <c r="C20" s="83">
        <f>'[1]Summary Costs'!H18</f>
        <v>10.25</v>
      </c>
      <c r="D20" s="10" t="s">
        <v>228</v>
      </c>
      <c r="E20" s="8"/>
      <c r="F20" s="8" t="s">
        <v>100</v>
      </c>
      <c r="G20" s="83">
        <f>'[1]Summary Costs'!H50</f>
        <v>1.1004</v>
      </c>
      <c r="H20" s="10" t="s">
        <v>228</v>
      </c>
      <c r="I20" s="8"/>
    </row>
    <row r="21" spans="1:9">
      <c r="A21" s="8"/>
      <c r="B21" s="81" t="s">
        <v>108</v>
      </c>
      <c r="C21" s="83">
        <f>'[1]Summary Costs'!H20</f>
        <v>2.4</v>
      </c>
      <c r="D21" s="10" t="s">
        <v>228</v>
      </c>
      <c r="E21" s="8"/>
      <c r="F21" s="81" t="s">
        <v>108</v>
      </c>
      <c r="G21" s="83">
        <f>'[1]Summary Costs'!H52</f>
        <v>6</v>
      </c>
      <c r="H21" s="10" t="s">
        <v>228</v>
      </c>
      <c r="I21" s="8"/>
    </row>
    <row r="22" spans="1:9" ht="15.75" thickBot="1">
      <c r="A22" s="8"/>
      <c r="B22" s="84" t="s">
        <v>229</v>
      </c>
      <c r="C22" s="85">
        <f>'[1]Summary Costs'!H21</f>
        <v>65.970000000000013</v>
      </c>
      <c r="D22" s="86"/>
      <c r="E22" s="8"/>
      <c r="F22" s="87" t="s">
        <v>221</v>
      </c>
      <c r="G22" s="85">
        <f>'[1]Summary Costs'!H53</f>
        <v>244.4948</v>
      </c>
      <c r="H22" s="87"/>
      <c r="I22" s="8"/>
    </row>
    <row r="23" spans="1:9">
      <c r="A23" s="8"/>
      <c r="B23" s="80" t="s">
        <v>218</v>
      </c>
      <c r="C23" s="81"/>
      <c r="D23" s="10"/>
      <c r="E23" s="8"/>
      <c r="F23" s="82" t="s">
        <v>230</v>
      </c>
      <c r="G23" s="8"/>
      <c r="H23" s="8"/>
      <c r="I23" s="8"/>
    </row>
    <row r="24" spans="1:9">
      <c r="A24" s="8"/>
      <c r="B24" s="81" t="s">
        <v>118</v>
      </c>
      <c r="C24" s="83">
        <f>'[1]Summary Costs'!H23</f>
        <v>0</v>
      </c>
      <c r="D24" s="10" t="s">
        <v>228</v>
      </c>
      <c r="E24" s="8"/>
      <c r="F24" s="8" t="s">
        <v>118</v>
      </c>
      <c r="G24" s="83">
        <f>'[1]Summary Costs'!H55</f>
        <v>2</v>
      </c>
      <c r="H24" s="10" t="s">
        <v>228</v>
      </c>
      <c r="I24" s="8"/>
    </row>
    <row r="25" spans="1:9">
      <c r="A25" s="8"/>
      <c r="B25" s="81" t="s">
        <v>74</v>
      </c>
      <c r="C25" s="83">
        <f>'[1]Summary Costs'!H24</f>
        <v>29</v>
      </c>
      <c r="D25" s="10" t="s">
        <v>228</v>
      </c>
      <c r="E25" s="8"/>
      <c r="F25" s="8" t="s">
        <v>74</v>
      </c>
      <c r="G25" s="83">
        <f>'[1]Summary Costs'!H56</f>
        <v>24</v>
      </c>
      <c r="H25" s="10" t="s">
        <v>228</v>
      </c>
      <c r="I25" s="8"/>
    </row>
    <row r="26" spans="1:9">
      <c r="A26" s="8"/>
      <c r="B26" s="81" t="s">
        <v>123</v>
      </c>
      <c r="C26" s="83">
        <f>'[1]Summary Costs'!H25</f>
        <v>45.6</v>
      </c>
      <c r="D26" s="10" t="s">
        <v>228</v>
      </c>
      <c r="E26" s="8"/>
      <c r="F26" s="8" t="s">
        <v>123</v>
      </c>
      <c r="G26" s="83">
        <f>'[1]Summary Costs'!H57</f>
        <v>10</v>
      </c>
      <c r="H26" s="10" t="s">
        <v>228</v>
      </c>
      <c r="I26" s="8"/>
    </row>
    <row r="27" spans="1:9">
      <c r="A27" s="8"/>
      <c r="B27" s="81" t="s">
        <v>78</v>
      </c>
      <c r="C27" s="83">
        <f>'[1]Summary Costs'!H26</f>
        <v>116.60039999999999</v>
      </c>
      <c r="D27" s="10" t="s">
        <v>228</v>
      </c>
      <c r="E27" s="8"/>
      <c r="F27" s="8" t="s">
        <v>78</v>
      </c>
      <c r="G27" s="83">
        <f>'[1]Summary Costs'!H58</f>
        <v>1.0004</v>
      </c>
      <c r="H27" s="10" t="s">
        <v>228</v>
      </c>
      <c r="I27" s="8"/>
    </row>
    <row r="28" spans="1:9">
      <c r="A28" s="8"/>
      <c r="B28" s="81" t="s">
        <v>84</v>
      </c>
      <c r="C28" s="83">
        <f>'[1]Summary Costs'!H27</f>
        <v>3.1</v>
      </c>
      <c r="D28" s="10" t="s">
        <v>228</v>
      </c>
      <c r="E28" s="8"/>
      <c r="F28" s="8" t="s">
        <v>84</v>
      </c>
      <c r="G28" s="83">
        <f>'[1]Summary Costs'!H59</f>
        <v>14.1</v>
      </c>
      <c r="H28" s="10" t="s">
        <v>228</v>
      </c>
      <c r="I28" s="8"/>
    </row>
    <row r="29" spans="1:9">
      <c r="A29" s="8"/>
      <c r="B29" s="81" t="s">
        <v>139</v>
      </c>
      <c r="C29" s="83">
        <f>'[1]Summary Costs'!H28</f>
        <v>7.1003999999999996</v>
      </c>
      <c r="D29" s="10" t="s">
        <v>228</v>
      </c>
      <c r="E29" s="8"/>
      <c r="F29" s="8" t="s">
        <v>139</v>
      </c>
      <c r="G29" s="83">
        <f>'[1]Summary Costs'!H60</f>
        <v>13.700399999999998</v>
      </c>
      <c r="H29" s="10" t="s">
        <v>228</v>
      </c>
      <c r="I29" s="8"/>
    </row>
    <row r="30" spans="1:9">
      <c r="A30" s="8"/>
      <c r="B30" s="81" t="s">
        <v>143</v>
      </c>
      <c r="C30" s="83">
        <f>'[1]Summary Costs'!H29</f>
        <v>8.1999999999999993</v>
      </c>
      <c r="D30" s="10" t="s">
        <v>228</v>
      </c>
      <c r="E30" s="8"/>
      <c r="F30" s="8" t="s">
        <v>143</v>
      </c>
      <c r="G30" s="83">
        <f>'[1]Summary Costs'!H61</f>
        <v>10.071199999999997</v>
      </c>
      <c r="H30" s="10" t="s">
        <v>228</v>
      </c>
      <c r="I30" s="8"/>
    </row>
    <row r="31" spans="1:9">
      <c r="A31" s="8"/>
      <c r="B31" s="81" t="s">
        <v>146</v>
      </c>
      <c r="C31" s="83">
        <f>'[1]Summary Costs'!H30</f>
        <v>6.6</v>
      </c>
      <c r="D31" s="10" t="s">
        <v>228</v>
      </c>
      <c r="E31" s="8"/>
      <c r="F31" s="8" t="s">
        <v>146</v>
      </c>
      <c r="G31" s="83">
        <f>'[1]Summary Costs'!H62</f>
        <v>57.6008</v>
      </c>
      <c r="H31" s="10" t="s">
        <v>228</v>
      </c>
      <c r="I31" s="8"/>
    </row>
    <row r="32" spans="1:9">
      <c r="A32" s="8"/>
      <c r="B32" s="81" t="s">
        <v>149</v>
      </c>
      <c r="C32" s="83">
        <f>'[1]Summary Costs'!H31</f>
        <v>28.500399999999999</v>
      </c>
      <c r="D32" s="10" t="s">
        <v>228</v>
      </c>
      <c r="E32" s="8"/>
      <c r="F32" s="8" t="s">
        <v>149</v>
      </c>
      <c r="G32" s="83">
        <f>'[1]Summary Costs'!H63</f>
        <v>44.9208</v>
      </c>
      <c r="H32" s="10" t="s">
        <v>228</v>
      </c>
      <c r="I32" s="8"/>
    </row>
    <row r="33" spans="1:9">
      <c r="A33" s="8"/>
      <c r="B33" s="81" t="s">
        <v>96</v>
      </c>
      <c r="C33" s="83">
        <f>'[1]Summary Costs'!H32</f>
        <v>0</v>
      </c>
      <c r="D33" s="10" t="s">
        <v>228</v>
      </c>
      <c r="E33" s="8"/>
      <c r="F33" s="8" t="s">
        <v>96</v>
      </c>
      <c r="G33" s="83">
        <f>'[1]Summary Costs'!H64</f>
        <v>58.900399999999998</v>
      </c>
      <c r="H33" s="10" t="s">
        <v>228</v>
      </c>
      <c r="I33" s="8"/>
    </row>
    <row r="34" spans="1:9">
      <c r="A34" s="8"/>
      <c r="B34" s="81" t="s">
        <v>98</v>
      </c>
      <c r="C34" s="83">
        <f>'[1]Summary Costs'!H33</f>
        <v>0.6</v>
      </c>
      <c r="D34" s="10" t="s">
        <v>228</v>
      </c>
      <c r="E34" s="8"/>
      <c r="F34" s="8" t="s">
        <v>98</v>
      </c>
      <c r="G34" s="83">
        <f>'[1]Summary Costs'!H65</f>
        <v>1.1004</v>
      </c>
      <c r="H34" s="10" t="s">
        <v>228</v>
      </c>
      <c r="I34" s="8"/>
    </row>
    <row r="35" spans="1:9">
      <c r="A35" s="8"/>
      <c r="B35" s="81" t="s">
        <v>100</v>
      </c>
      <c r="C35" s="83">
        <f>'[1]Summary Costs'!H34</f>
        <v>0</v>
      </c>
      <c r="D35" s="10" t="s">
        <v>228</v>
      </c>
      <c r="E35" s="8"/>
      <c r="F35" s="8" t="s">
        <v>100</v>
      </c>
      <c r="G35" s="83">
        <f>'[1]Summary Costs'!H66</f>
        <v>1.1004</v>
      </c>
      <c r="H35" s="10" t="s">
        <v>228</v>
      </c>
      <c r="I35" s="8"/>
    </row>
    <row r="36" spans="1:9">
      <c r="A36" s="8"/>
      <c r="B36" s="81" t="s">
        <v>108</v>
      </c>
      <c r="C36" s="83">
        <f>'[1]Summary Costs'!H36</f>
        <v>6</v>
      </c>
      <c r="D36" s="10" t="s">
        <v>228</v>
      </c>
      <c r="E36" s="8"/>
      <c r="F36" s="81" t="s">
        <v>108</v>
      </c>
      <c r="G36" s="83">
        <f>'[1]Summary Costs'!H68</f>
        <v>6</v>
      </c>
      <c r="H36" s="10" t="s">
        <v>228</v>
      </c>
      <c r="I36" s="8"/>
    </row>
    <row r="37" spans="1:9" ht="75.75" thickBot="1">
      <c r="A37" s="8"/>
      <c r="B37" s="88" t="s">
        <v>219</v>
      </c>
      <c r="C37" s="85">
        <f>'[1]Summary Costs'!H37</f>
        <v>251.30119999999997</v>
      </c>
      <c r="D37" s="86"/>
      <c r="E37" s="8"/>
      <c r="F37" s="89" t="s">
        <v>231</v>
      </c>
      <c r="G37" s="85">
        <f>'[1]Summary Costs'!H69</f>
        <v>244.4948</v>
      </c>
      <c r="H37" s="87"/>
      <c r="I37" s="8"/>
    </row>
    <row r="38" spans="1:9">
      <c r="A38" s="8"/>
      <c r="B38" s="8"/>
      <c r="C38" s="8"/>
      <c r="D38" s="8"/>
      <c r="E38" s="8"/>
      <c r="F38" s="8"/>
      <c r="G38" s="8"/>
      <c r="H38" s="8"/>
      <c r="I38" s="8"/>
    </row>
    <row r="39" spans="1:9">
      <c r="A39" s="8"/>
      <c r="B39" s="232" t="s">
        <v>232</v>
      </c>
      <c r="C39" s="232"/>
      <c r="D39" s="232"/>
      <c r="E39" s="232"/>
      <c r="F39" s="232"/>
      <c r="G39" s="232"/>
      <c r="H39" s="232"/>
      <c r="I39" s="8"/>
    </row>
    <row r="40" spans="1:9">
      <c r="A40" s="8"/>
      <c r="B40" s="232" t="s">
        <v>233</v>
      </c>
      <c r="C40" s="232"/>
      <c r="D40" s="232"/>
      <c r="E40" s="232"/>
      <c r="F40" s="232"/>
      <c r="G40" s="232"/>
      <c r="H40" s="232"/>
      <c r="I40" s="8"/>
    </row>
    <row r="41" spans="1:9">
      <c r="A41" s="8"/>
      <c r="B41" s="10"/>
      <c r="C41" s="8"/>
      <c r="D41" s="8"/>
      <c r="E41" s="8"/>
      <c r="F41" s="8"/>
      <c r="G41" s="8"/>
      <c r="H41" s="8"/>
      <c r="I41" s="8"/>
    </row>
  </sheetData>
  <sheetProtection sheet="1" formatCells="0"/>
  <mergeCells count="3">
    <mergeCell ref="B39:H39"/>
    <mergeCell ref="B40:H40"/>
    <mergeCell ref="A2:I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I45"/>
  <sheetViews>
    <sheetView workbookViewId="0">
      <selection sqref="A1:I1"/>
    </sheetView>
  </sheetViews>
  <sheetFormatPr defaultRowHeight="15"/>
  <cols>
    <col min="2" max="3" width="10.28515625" customWidth="1"/>
  </cols>
  <sheetData>
    <row r="1" spans="1:9">
      <c r="A1" s="225" t="s">
        <v>234</v>
      </c>
      <c r="B1" s="225"/>
      <c r="C1" s="225"/>
      <c r="D1" s="225"/>
      <c r="E1" s="225"/>
      <c r="F1" s="225"/>
      <c r="G1" s="225"/>
      <c r="H1" s="225"/>
      <c r="I1" s="225"/>
    </row>
    <row r="2" spans="1:9">
      <c r="A2" s="225" t="s">
        <v>235</v>
      </c>
      <c r="B2" s="225"/>
      <c r="C2" s="225"/>
      <c r="D2" s="225"/>
      <c r="E2" s="225"/>
      <c r="F2" s="225"/>
      <c r="G2" s="225"/>
      <c r="H2" s="225"/>
      <c r="I2" s="225"/>
    </row>
    <row r="3" spans="1:9" ht="15.75" thickBot="1">
      <c r="A3" s="8"/>
      <c r="B3" s="8"/>
      <c r="C3" s="8"/>
      <c r="D3" s="8"/>
      <c r="E3" s="8"/>
      <c r="F3" s="8"/>
      <c r="G3" s="8"/>
      <c r="H3" s="8"/>
      <c r="I3" s="8"/>
    </row>
    <row r="4" spans="1:9" ht="39" thickBot="1">
      <c r="A4" s="8"/>
      <c r="B4" s="8"/>
      <c r="C4" s="90" t="s">
        <v>236</v>
      </c>
      <c r="D4" s="233" t="s">
        <v>237</v>
      </c>
      <c r="E4" s="234"/>
      <c r="F4" s="234"/>
      <c r="G4" s="234"/>
      <c r="H4" s="235"/>
      <c r="I4" s="8"/>
    </row>
    <row r="5" spans="1:9" ht="15.75" thickBot="1">
      <c r="A5" s="8"/>
      <c r="B5" s="8"/>
      <c r="C5" s="91" t="s">
        <v>81</v>
      </c>
      <c r="D5" s="92">
        <f>'[1]Sensitivity Analysis'!L5</f>
        <v>853.33248000000003</v>
      </c>
      <c r="E5" s="93">
        <f>'[1]Sensitivity Analysis'!M5</f>
        <v>1066.6656</v>
      </c>
      <c r="F5" s="94">
        <f>'[1]Sensitivity Analysis'!N5</f>
        <v>1333.3320000000001</v>
      </c>
      <c r="G5" s="93">
        <f>'[1]Sensitivity Analysis'!O5</f>
        <v>1599.9983999999999</v>
      </c>
      <c r="H5" s="95">
        <f>'[1]Sensitivity Analysis'!P5</f>
        <v>1919.9980800000001</v>
      </c>
      <c r="I5" s="8"/>
    </row>
    <row r="6" spans="1:9">
      <c r="A6" s="8"/>
      <c r="B6" s="8"/>
      <c r="C6" s="96">
        <f>'[1]Sensitivity Analysis'!K6</f>
        <v>8.9601120000000005</v>
      </c>
      <c r="D6" s="97">
        <f>'[1]Sensitivity Analysis'!L6</f>
        <v>-3619.0535948887155</v>
      </c>
      <c r="E6" s="98">
        <f>'[1]Sensitivity Analysis'!M6</f>
        <v>-3025.9622295553818</v>
      </c>
      <c r="F6" s="98">
        <f>'[1]Sensitivity Analysis'!N6</f>
        <v>-2284.5980228887147</v>
      </c>
      <c r="G6" s="98">
        <f>'[1]Sensitivity Analysis'!O6</f>
        <v>-1543.2338162220494</v>
      </c>
      <c r="H6" s="99">
        <f>'[1]Sensitivity Analysis'!P6</f>
        <v>-653.59676822205074</v>
      </c>
      <c r="I6" s="8"/>
    </row>
    <row r="7" spans="1:9">
      <c r="A7" s="8"/>
      <c r="B7" s="8"/>
      <c r="C7" s="96">
        <f>'[1]Sensitivity Analysis'!K7</f>
        <v>11.200140000000001</v>
      </c>
      <c r="D7" s="100">
        <f>'[1]Sensitivity Analysis'!L7</f>
        <v>-1707.5630348887153</v>
      </c>
      <c r="E7" s="101">
        <f>'[1]Sensitivity Analysis'!M7</f>
        <v>-636.59902955538018</v>
      </c>
      <c r="F7" s="101">
        <f>'[1]Sensitivity Analysis'!N7</f>
        <v>702.10597711128503</v>
      </c>
      <c r="G7" s="101">
        <f>'[1]Sensitivity Analysis'!O7</f>
        <v>2040.8109837779521</v>
      </c>
      <c r="H7" s="102">
        <f>'[1]Sensitivity Analysis'!P7</f>
        <v>3647.256991777951</v>
      </c>
      <c r="I7" s="8"/>
    </row>
    <row r="8" spans="1:9">
      <c r="A8" s="8"/>
      <c r="B8" s="8"/>
      <c r="C8" s="103">
        <f>'[1]Sensitivity Analysis'!K8</f>
        <v>14.000175000000002</v>
      </c>
      <c r="D8" s="100">
        <f>'[1]Sensitivity Analysis'!L8</f>
        <v>681.8014899112859</v>
      </c>
      <c r="E8" s="101">
        <f>'[1]Sensitivity Analysis'!M8</f>
        <v>2350.1049704446214</v>
      </c>
      <c r="F8" s="104">
        <f>'[1]Sensitivity Analysis'!N8</f>
        <v>4435.485977111286</v>
      </c>
      <c r="G8" s="101">
        <f>'[1]Sensitivity Analysis'!O8</f>
        <v>6520.8669837779526</v>
      </c>
      <c r="H8" s="102">
        <f>'[1]Sensitivity Analysis'!P8</f>
        <v>9023.3241917779524</v>
      </c>
      <c r="I8" s="8"/>
    </row>
    <row r="9" spans="1:9">
      <c r="A9" s="8"/>
      <c r="B9" s="8"/>
      <c r="C9" s="96">
        <f>'[1]Sensitivity Analysis'!K9</f>
        <v>16.80021</v>
      </c>
      <c r="D9" s="100">
        <f>'[1]Sensitivity Analysis'!L9</f>
        <v>3071.1646899112839</v>
      </c>
      <c r="E9" s="101">
        <f>'[1]Sensitivity Analysis'!M9</f>
        <v>5336.8089704446193</v>
      </c>
      <c r="F9" s="101">
        <f>'[1]Sensitivity Analysis'!N9</f>
        <v>8168.8659771112834</v>
      </c>
      <c r="G9" s="101">
        <f>'[1]Sensitivity Analysis'!O9</f>
        <v>11000.922983777949</v>
      </c>
      <c r="H9" s="102">
        <f>'[1]Sensitivity Analysis'!P9</f>
        <v>14399.39139177795</v>
      </c>
      <c r="I9" s="8"/>
    </row>
    <row r="10" spans="1:9" ht="15.75" thickBot="1">
      <c r="A10" s="8"/>
      <c r="B10" s="8"/>
      <c r="C10" s="105">
        <f>'[1]Sensitivity Analysis'!K10</f>
        <v>20.160252</v>
      </c>
      <c r="D10" s="106">
        <f>'[1]Sensitivity Analysis'!L10</f>
        <v>5938.4005299112832</v>
      </c>
      <c r="E10" s="107">
        <f>'[1]Sensitivity Analysis'!M10</f>
        <v>8920.8537704446189</v>
      </c>
      <c r="F10" s="107">
        <f>'[1]Sensitivity Analysis'!N10</f>
        <v>12648.921977111284</v>
      </c>
      <c r="G10" s="107">
        <f>'[1]Sensitivity Analysis'!O10</f>
        <v>16376.990183777951</v>
      </c>
      <c r="H10" s="108">
        <f>'[1]Sensitivity Analysis'!P10</f>
        <v>20850.672031777947</v>
      </c>
      <c r="I10" s="8"/>
    </row>
    <row r="11" spans="1:9" ht="15.75" thickBot="1">
      <c r="A11" s="8"/>
      <c r="B11" s="109"/>
      <c r="C11" s="110" t="s">
        <v>238</v>
      </c>
      <c r="D11" s="111"/>
      <c r="E11" s="112">
        <f>'[1]HO Assumptions'!G12</f>
        <v>0.8</v>
      </c>
      <c r="F11" s="111" t="s">
        <v>239</v>
      </c>
      <c r="G11" s="111"/>
      <c r="H11" s="111"/>
      <c r="I11" s="109"/>
    </row>
    <row r="12" spans="1:9">
      <c r="A12" s="113"/>
      <c r="B12" s="8"/>
      <c r="C12" s="8"/>
      <c r="D12" s="8"/>
      <c r="E12" s="8"/>
      <c r="F12" s="8"/>
      <c r="G12" s="8"/>
      <c r="H12" s="8"/>
      <c r="I12" s="8"/>
    </row>
    <row r="13" spans="1:9">
      <c r="A13" s="225" t="s">
        <v>234</v>
      </c>
      <c r="B13" s="225"/>
      <c r="C13" s="225"/>
      <c r="D13" s="225"/>
      <c r="E13" s="225"/>
      <c r="F13" s="225"/>
      <c r="G13" s="225"/>
      <c r="H13" s="225"/>
      <c r="I13" s="225"/>
    </row>
    <row r="14" spans="1:9">
      <c r="A14" s="225" t="s">
        <v>240</v>
      </c>
      <c r="B14" s="225"/>
      <c r="C14" s="225"/>
      <c r="D14" s="225"/>
      <c r="E14" s="225"/>
      <c r="F14" s="225"/>
      <c r="G14" s="225"/>
      <c r="H14" s="225"/>
      <c r="I14" s="225"/>
    </row>
    <row r="15" spans="1:9" ht="15.75" thickBot="1">
      <c r="A15" s="8"/>
      <c r="B15" s="8"/>
      <c r="C15" s="8"/>
      <c r="D15" s="8"/>
      <c r="E15" s="8"/>
      <c r="F15" s="8"/>
      <c r="G15" s="8"/>
      <c r="H15" s="8"/>
      <c r="I15" s="8"/>
    </row>
    <row r="16" spans="1:9" ht="39" thickBot="1">
      <c r="A16" s="8"/>
      <c r="B16" s="8"/>
      <c r="C16" s="90" t="s">
        <v>241</v>
      </c>
      <c r="D16" s="233" t="s">
        <v>242</v>
      </c>
      <c r="E16" s="234"/>
      <c r="F16" s="234"/>
      <c r="G16" s="234"/>
      <c r="H16" s="236"/>
      <c r="I16" s="8"/>
    </row>
    <row r="17" spans="1:9" ht="15.75" thickBot="1">
      <c r="A17" s="8"/>
      <c r="B17" s="8"/>
      <c r="C17" s="114" t="s">
        <v>81</v>
      </c>
      <c r="D17" s="115">
        <f>'[1]Sensitivity Analysis'!L16</f>
        <v>3840</v>
      </c>
      <c r="E17" s="116">
        <f>'[1]Sensitivity Analysis'!M16</f>
        <v>4800</v>
      </c>
      <c r="F17" s="117">
        <f>'[1]Sensitivity Analysis'!N16</f>
        <v>6000</v>
      </c>
      <c r="G17" s="116">
        <f>'[1]Sensitivity Analysis'!O16</f>
        <v>7200</v>
      </c>
      <c r="H17" s="118">
        <f>'[1]Sensitivity Analysis'!P16</f>
        <v>8640</v>
      </c>
      <c r="I17" s="8"/>
    </row>
    <row r="18" spans="1:9">
      <c r="A18" s="8"/>
      <c r="B18" s="8"/>
      <c r="C18" s="119">
        <f>'[1]Sensitivity Analysis'!K17</f>
        <v>1.9911360000000002</v>
      </c>
      <c r="D18" s="100">
        <f>'[1]Sensitivity Analysis'!L17</f>
        <v>-3619.0535948887155</v>
      </c>
      <c r="E18" s="98">
        <f>'[1]Sensitivity Analysis'!M17</f>
        <v>-3025.9622295553818</v>
      </c>
      <c r="F18" s="98">
        <f>'[1]Sensitivity Analysis'!N17</f>
        <v>-2284.5980228887147</v>
      </c>
      <c r="G18" s="98">
        <f>'[1]Sensitivity Analysis'!O17</f>
        <v>-1543.2338162220494</v>
      </c>
      <c r="H18" s="99">
        <f>'[1]Sensitivity Analysis'!P17</f>
        <v>-653.59676822205074</v>
      </c>
      <c r="I18" s="8"/>
    </row>
    <row r="19" spans="1:9">
      <c r="A19" s="8"/>
      <c r="B19" s="8"/>
      <c r="C19" s="120">
        <f>'[1]Sensitivity Analysis'!K18</f>
        <v>2.4889200000000002</v>
      </c>
      <c r="D19" s="100">
        <f>'[1]Sensitivity Analysis'!L18</f>
        <v>-1707.5630348887153</v>
      </c>
      <c r="E19" s="101">
        <f>'[1]Sensitivity Analysis'!M18</f>
        <v>-636.59902955538018</v>
      </c>
      <c r="F19" s="101">
        <f>'[1]Sensitivity Analysis'!N18</f>
        <v>702.10597711128503</v>
      </c>
      <c r="G19" s="101">
        <f>'[1]Sensitivity Analysis'!O18</f>
        <v>2040.8109837779521</v>
      </c>
      <c r="H19" s="102">
        <f>'[1]Sensitivity Analysis'!P18</f>
        <v>3647.256991777951</v>
      </c>
      <c r="I19" s="8"/>
    </row>
    <row r="20" spans="1:9">
      <c r="A20" s="8"/>
      <c r="B20" s="8"/>
      <c r="C20" s="121">
        <f>'[1]Sensitivity Analysis'!K19</f>
        <v>3.1111500000000003</v>
      </c>
      <c r="D20" s="100">
        <f>'[1]Sensitivity Analysis'!L19</f>
        <v>681.8014899112859</v>
      </c>
      <c r="E20" s="101">
        <f>'[1]Sensitivity Analysis'!M19</f>
        <v>2350.1049704446214</v>
      </c>
      <c r="F20" s="104">
        <f>'[1]Sensitivity Analysis'!N19</f>
        <v>4435.485977111286</v>
      </c>
      <c r="G20" s="101">
        <f>'[1]Sensitivity Analysis'!O19</f>
        <v>6520.8669837779526</v>
      </c>
      <c r="H20" s="102">
        <f>'[1]Sensitivity Analysis'!P19</f>
        <v>9023.3241917779524</v>
      </c>
      <c r="I20" s="8"/>
    </row>
    <row r="21" spans="1:9">
      <c r="A21" s="8"/>
      <c r="B21" s="8"/>
      <c r="C21" s="120">
        <f>'[1]Sensitivity Analysis'!K20</f>
        <v>3.7333800000000004</v>
      </c>
      <c r="D21" s="100">
        <f>'[1]Sensitivity Analysis'!L20</f>
        <v>3071.1646899112839</v>
      </c>
      <c r="E21" s="101">
        <f>'[1]Sensitivity Analysis'!M20</f>
        <v>5336.8089704446193</v>
      </c>
      <c r="F21" s="101">
        <f>'[1]Sensitivity Analysis'!N20</f>
        <v>8168.8659771112834</v>
      </c>
      <c r="G21" s="101">
        <f>'[1]Sensitivity Analysis'!O20</f>
        <v>11000.922983777949</v>
      </c>
      <c r="H21" s="102">
        <f>'[1]Sensitivity Analysis'!P20</f>
        <v>14399.39139177795</v>
      </c>
      <c r="I21" s="8"/>
    </row>
    <row r="22" spans="1:9" ht="15.75" thickBot="1">
      <c r="A22" s="8"/>
      <c r="B22" s="8"/>
      <c r="C22" s="122">
        <f>'[1]Sensitivity Analysis'!K21</f>
        <v>4.4800560000000003</v>
      </c>
      <c r="D22" s="106">
        <f>'[1]Sensitivity Analysis'!L21</f>
        <v>5938.4005299112832</v>
      </c>
      <c r="E22" s="107">
        <f>'[1]Sensitivity Analysis'!M21</f>
        <v>8920.8537704446189</v>
      </c>
      <c r="F22" s="107">
        <f>'[1]Sensitivity Analysis'!N21</f>
        <v>12648.921977111284</v>
      </c>
      <c r="G22" s="107">
        <f>'[1]Sensitivity Analysis'!O21</f>
        <v>16376.990183777951</v>
      </c>
      <c r="H22" s="108">
        <f>'[1]Sensitivity Analysis'!P21</f>
        <v>20850.672031777947</v>
      </c>
      <c r="I22" s="8"/>
    </row>
    <row r="23" spans="1:9" ht="15.75" thickBot="1">
      <c r="A23" s="8"/>
      <c r="B23" s="109"/>
      <c r="C23" s="110" t="s">
        <v>238</v>
      </c>
      <c r="D23" s="111"/>
      <c r="E23" s="112">
        <f>'[1]HO Assumptions'!G12</f>
        <v>0.8</v>
      </c>
      <c r="F23" s="111" t="s">
        <v>239</v>
      </c>
      <c r="G23" s="111"/>
      <c r="H23" s="111"/>
      <c r="I23" s="109"/>
    </row>
    <row r="24" spans="1:9">
      <c r="A24" s="225" t="s">
        <v>243</v>
      </c>
      <c r="B24" s="225"/>
      <c r="C24" s="225"/>
      <c r="D24" s="225"/>
      <c r="E24" s="225"/>
      <c r="F24" s="225"/>
      <c r="G24" s="225"/>
      <c r="H24" s="225"/>
      <c r="I24" s="225"/>
    </row>
    <row r="25" spans="1:9">
      <c r="A25" s="225" t="s">
        <v>244</v>
      </c>
      <c r="B25" s="225"/>
      <c r="C25" s="225"/>
      <c r="D25" s="225"/>
      <c r="E25" s="225"/>
      <c r="F25" s="225"/>
      <c r="G25" s="225"/>
      <c r="H25" s="225"/>
      <c r="I25" s="225"/>
    </row>
    <row r="26" spans="1:9" ht="15.75" thickBot="1">
      <c r="A26" s="8"/>
      <c r="B26" s="8"/>
      <c r="C26" s="8"/>
      <c r="D26" s="8"/>
      <c r="E26" s="8"/>
      <c r="F26" s="8"/>
      <c r="G26" s="8"/>
      <c r="H26" s="8"/>
      <c r="I26" s="8"/>
    </row>
    <row r="27" spans="1:9" ht="26.25" thickTop="1">
      <c r="A27" s="123" t="s">
        <v>245</v>
      </c>
      <c r="B27" s="124" t="s">
        <v>246</v>
      </c>
      <c r="C27" s="124" t="s">
        <v>247</v>
      </c>
      <c r="D27" s="237" t="s">
        <v>248</v>
      </c>
      <c r="E27" s="238"/>
      <c r="F27" s="239"/>
      <c r="G27" s="125" t="s">
        <v>249</v>
      </c>
      <c r="H27" s="126" t="s">
        <v>250</v>
      </c>
      <c r="I27" s="127" t="s">
        <v>251</v>
      </c>
    </row>
    <row r="28" spans="1:9" ht="15.75" thickBot="1">
      <c r="A28" s="128"/>
      <c r="B28" s="129"/>
      <c r="C28" s="129"/>
      <c r="D28" s="130" t="s">
        <v>252</v>
      </c>
      <c r="E28" s="131" t="s">
        <v>66</v>
      </c>
      <c r="F28" s="132" t="s">
        <v>67</v>
      </c>
      <c r="G28" s="133"/>
      <c r="H28" s="134"/>
      <c r="I28" s="135"/>
    </row>
    <row r="29" spans="1:9">
      <c r="A29" s="136">
        <f>'[1]Sensitivity Analysis'!J48</f>
        <v>853.33333333333337</v>
      </c>
      <c r="B29" s="137">
        <f>'[1]Sensitivity Analysis'!K48</f>
        <v>8.9601120000000005</v>
      </c>
      <c r="C29" s="138">
        <f>'[1]Sensitivity Analysis'!L48</f>
        <v>0</v>
      </c>
      <c r="D29" s="139">
        <f>'[1]Sensitivity Analysis'!M48</f>
        <v>1770.2019836300492</v>
      </c>
      <c r="E29" s="140">
        <f>'[1]Sensitivity Analysis'!N48</f>
        <v>4404.9233333333341</v>
      </c>
      <c r="F29" s="141">
        <f>'[1]Sensitivity Analysis'!O48</f>
        <v>5089.8937392586668</v>
      </c>
      <c r="G29" s="139">
        <f>'[1]Sensitivity Analysis'!P48</f>
        <v>11265.01905622205</v>
      </c>
      <c r="H29" s="140">
        <f>'[1]Sensitivity Analysis'!Q48</f>
        <v>7645.9622400000007</v>
      </c>
      <c r="I29" s="141">
        <f>'[1]Sensitivity Analysis'!R48</f>
        <v>-3619.0568162220497</v>
      </c>
    </row>
    <row r="30" spans="1:9">
      <c r="A30" s="142">
        <f>'[1]Sensitivity Analysis'!J49</f>
        <v>1066.6666666666667</v>
      </c>
      <c r="B30" s="143">
        <f>'[1]Sensitivity Analysis'!K49</f>
        <v>11.200140000000001</v>
      </c>
      <c r="C30" s="144">
        <f>'[1]Sensitivity Analysis'!L49</f>
        <v>0</v>
      </c>
      <c r="D30" s="145">
        <f>'[1]Sensitivity Analysis'!M49</f>
        <v>1770.2019836300492</v>
      </c>
      <c r="E30" s="146">
        <f>'[1]Sensitivity Analysis'!N49</f>
        <v>4816.6566666666677</v>
      </c>
      <c r="F30" s="147">
        <f>'[1]Sensitivity Analysis'!O49</f>
        <v>5996.5604059253328</v>
      </c>
      <c r="G30" s="145">
        <f>'[1]Sensitivity Analysis'!P49</f>
        <v>12583.41905622205</v>
      </c>
      <c r="H30" s="146">
        <f>'[1]Sensitivity Analysis'!Q49</f>
        <v>11946.816000000003</v>
      </c>
      <c r="I30" s="147">
        <f>'[1]Sensitivity Analysis'!R49</f>
        <v>-636.6030562220476</v>
      </c>
    </row>
    <row r="31" spans="1:9">
      <c r="A31" s="148">
        <f>'[1]Sensitivity Analysis'!J50</f>
        <v>1333.3333333333333</v>
      </c>
      <c r="B31" s="149">
        <f>'[1]Sensitivity Analysis'!K50</f>
        <v>14.000175000000002</v>
      </c>
      <c r="C31" s="150">
        <f>'[1]Sensitivity Analysis'!L50</f>
        <v>0</v>
      </c>
      <c r="D31" s="151">
        <f>'[1]Sensitivity Analysis'!M50</f>
        <v>1770.2019836300492</v>
      </c>
      <c r="E31" s="152">
        <f>'[1]Sensitivity Analysis'!N50</f>
        <v>5331.3233333333337</v>
      </c>
      <c r="F31" s="153">
        <f>'[1]Sensitivity Analysis'!O50</f>
        <v>7129.8937392586649</v>
      </c>
      <c r="G31" s="151">
        <f>'[1]Sensitivity Analysis'!P50</f>
        <v>14231.419056222048</v>
      </c>
      <c r="H31" s="152">
        <f>'[1]Sensitivity Analysis'!Q50</f>
        <v>18666.900000000001</v>
      </c>
      <c r="I31" s="153">
        <f>'[1]Sensitivity Analysis'!R50</f>
        <v>4435.4809437779531</v>
      </c>
    </row>
    <row r="32" spans="1:9">
      <c r="A32" s="142">
        <f>'[1]Sensitivity Analysis'!J51</f>
        <v>1600</v>
      </c>
      <c r="B32" s="143">
        <f>'[1]Sensitivity Analysis'!K51</f>
        <v>16.80021</v>
      </c>
      <c r="C32" s="144">
        <f>'[1]Sensitivity Analysis'!L51</f>
        <v>0</v>
      </c>
      <c r="D32" s="145">
        <f>'[1]Sensitivity Analysis'!M51</f>
        <v>1770.2019836300492</v>
      </c>
      <c r="E32" s="146">
        <f>'[1]Sensitivity Analysis'!N51</f>
        <v>5845.9900000000007</v>
      </c>
      <c r="F32" s="147">
        <f>'[1]Sensitivity Analysis'!O51</f>
        <v>8263.2270725919989</v>
      </c>
      <c r="G32" s="145">
        <f>'[1]Sensitivity Analysis'!P51</f>
        <v>15879.419056222048</v>
      </c>
      <c r="H32" s="146">
        <f>'[1]Sensitivity Analysis'!Q51</f>
        <v>26880.335999999999</v>
      </c>
      <c r="I32" s="147">
        <f>'[1]Sensitivity Analysis'!R51</f>
        <v>11000.916943777951</v>
      </c>
    </row>
    <row r="33" spans="1:9" ht="15.75" thickBot="1">
      <c r="A33" s="154">
        <f>'[1]Sensitivity Analysis'!J52</f>
        <v>1920</v>
      </c>
      <c r="B33" s="155">
        <f>'[1]Sensitivity Analysis'!K52</f>
        <v>20.160252</v>
      </c>
      <c r="C33" s="156">
        <f>'[1]Sensitivity Analysis'!L52</f>
        <v>0</v>
      </c>
      <c r="D33" s="157">
        <f>'[1]Sensitivity Analysis'!M52</f>
        <v>1770.2019836300492</v>
      </c>
      <c r="E33" s="158">
        <f>'[1]Sensitivity Analysis'!N52</f>
        <v>6463.59</v>
      </c>
      <c r="F33" s="159">
        <f>'[1]Sensitivity Analysis'!O52</f>
        <v>9623.2270725919989</v>
      </c>
      <c r="G33" s="157">
        <f>'[1]Sensitivity Analysis'!P52</f>
        <v>17857.019056222049</v>
      </c>
      <c r="H33" s="158">
        <f>'[1]Sensitivity Analysis'!Q52</f>
        <v>38707.683839999998</v>
      </c>
      <c r="I33" s="159">
        <f>'[1]Sensitivity Analysis'!R52</f>
        <v>20850.664783777949</v>
      </c>
    </row>
    <row r="34" spans="1:9" ht="15.75" thickBot="1">
      <c r="A34" s="8"/>
      <c r="B34" s="109"/>
      <c r="C34" s="160"/>
      <c r="D34" s="160"/>
      <c r="E34" s="109"/>
      <c r="F34" s="109"/>
      <c r="G34" s="109"/>
      <c r="H34" s="109"/>
      <c r="I34" s="109"/>
    </row>
    <row r="35" spans="1:9">
      <c r="A35" s="225" t="s">
        <v>243</v>
      </c>
      <c r="B35" s="225"/>
      <c r="C35" s="225"/>
      <c r="D35" s="225"/>
      <c r="E35" s="225"/>
      <c r="F35" s="225"/>
      <c r="G35" s="225"/>
      <c r="H35" s="225"/>
      <c r="I35" s="225"/>
    </row>
    <row r="36" spans="1:9">
      <c r="A36" s="225" t="s">
        <v>253</v>
      </c>
      <c r="B36" s="225"/>
      <c r="C36" s="225"/>
      <c r="D36" s="225"/>
      <c r="E36" s="225"/>
      <c r="F36" s="225"/>
      <c r="G36" s="225"/>
      <c r="H36" s="225"/>
      <c r="I36" s="225"/>
    </row>
    <row r="37" spans="1:9" ht="15.75" thickBot="1">
      <c r="A37" s="8"/>
      <c r="B37" s="8"/>
      <c r="C37" s="8"/>
      <c r="D37" s="8"/>
      <c r="E37" s="8"/>
      <c r="F37" s="8"/>
      <c r="G37" s="8"/>
      <c r="H37" s="8"/>
      <c r="I37" s="8"/>
    </row>
    <row r="38" spans="1:9" ht="26.25" thickTop="1">
      <c r="A38" s="123" t="s">
        <v>254</v>
      </c>
      <c r="B38" s="124" t="s">
        <v>246</v>
      </c>
      <c r="C38" s="124" t="s">
        <v>247</v>
      </c>
      <c r="D38" s="237" t="s">
        <v>248</v>
      </c>
      <c r="E38" s="238"/>
      <c r="F38" s="239"/>
      <c r="G38" s="125" t="s">
        <v>249</v>
      </c>
      <c r="H38" s="126" t="s">
        <v>250</v>
      </c>
      <c r="I38" s="127" t="s">
        <v>251</v>
      </c>
    </row>
    <row r="39" spans="1:9" ht="15.75" thickBot="1">
      <c r="A39" s="128"/>
      <c r="B39" s="129"/>
      <c r="C39" s="129"/>
      <c r="D39" s="130" t="s">
        <v>252</v>
      </c>
      <c r="E39" s="131" t="s">
        <v>66</v>
      </c>
      <c r="F39" s="132" t="s">
        <v>67</v>
      </c>
      <c r="G39" s="133"/>
      <c r="H39" s="134"/>
      <c r="I39" s="135"/>
    </row>
    <row r="40" spans="1:9">
      <c r="A40" s="136">
        <f>'[1]Sensitivity Analysis'!J60</f>
        <v>3840</v>
      </c>
      <c r="B40" s="137">
        <f>'[1]Sensitivity Analysis'!K60</f>
        <v>1.9911360000000002</v>
      </c>
      <c r="C40" s="138">
        <f>'[1]Sensitivity Analysis'!L60</f>
        <v>0</v>
      </c>
      <c r="D40" s="139">
        <f>'[1]Sensitivity Analysis'!M60</f>
        <v>1770.2019836300492</v>
      </c>
      <c r="E40" s="140">
        <f>'[1]Sensitivity Analysis'!N60</f>
        <v>4404.9201120000007</v>
      </c>
      <c r="F40" s="141">
        <f>'[1]Sensitivity Analysis'!O60</f>
        <v>5089.8937392586668</v>
      </c>
      <c r="G40" s="139">
        <f>'[1]Sensitivity Analysis'!P60</f>
        <v>11265.015834888716</v>
      </c>
      <c r="H40" s="140">
        <f>'[1]Sensitivity Analysis'!Q60</f>
        <v>7645.9622400000007</v>
      </c>
      <c r="I40" s="141">
        <f>'[1]Sensitivity Analysis'!R60</f>
        <v>-3619.0535948887155</v>
      </c>
    </row>
    <row r="41" spans="1:9">
      <c r="A41" s="142">
        <f>'[1]Sensitivity Analysis'!J61</f>
        <v>4800</v>
      </c>
      <c r="B41" s="143">
        <f>'[1]Sensitivity Analysis'!K61</f>
        <v>2.4889200000000002</v>
      </c>
      <c r="C41" s="144">
        <f>'[1]Sensitivity Analysis'!L61</f>
        <v>0</v>
      </c>
      <c r="D41" s="145">
        <f>'[1]Sensitivity Analysis'!M61</f>
        <v>1770.2019836300492</v>
      </c>
      <c r="E41" s="146">
        <f>'[1]Sensitivity Analysis'!N61</f>
        <v>4816.6526400000002</v>
      </c>
      <c r="F41" s="147">
        <f>'[1]Sensitivity Analysis'!O61</f>
        <v>5996.5604059253328</v>
      </c>
      <c r="G41" s="145">
        <f>'[1]Sensitivity Analysis'!P61</f>
        <v>12583.415029555383</v>
      </c>
      <c r="H41" s="146">
        <f>'[1]Sensitivity Analysis'!Q61</f>
        <v>11946.816000000001</v>
      </c>
      <c r="I41" s="147">
        <f>'[1]Sensitivity Analysis'!R61</f>
        <v>-636.599029555382</v>
      </c>
    </row>
    <row r="42" spans="1:9">
      <c r="A42" s="148">
        <f>'[1]Sensitivity Analysis'!J62</f>
        <v>6000</v>
      </c>
      <c r="B42" s="149">
        <f>'[1]Sensitivity Analysis'!K62</f>
        <v>3.1111500000000003</v>
      </c>
      <c r="C42" s="150">
        <f>'[1]Sensitivity Analysis'!L62</f>
        <v>0</v>
      </c>
      <c r="D42" s="151">
        <f>'[1]Sensitivity Analysis'!M62</f>
        <v>1770.2019836300492</v>
      </c>
      <c r="E42" s="152">
        <f>'[1]Sensitivity Analysis'!N62</f>
        <v>5331.3183000000008</v>
      </c>
      <c r="F42" s="153">
        <f>'[1]Sensitivity Analysis'!O62</f>
        <v>7129.8937392586649</v>
      </c>
      <c r="G42" s="151">
        <f>'[1]Sensitivity Analysis'!P62</f>
        <v>14231.414022888715</v>
      </c>
      <c r="H42" s="152">
        <f>'[1]Sensitivity Analysis'!Q62</f>
        <v>18666.900000000001</v>
      </c>
      <c r="I42" s="153">
        <f>'[1]Sensitivity Analysis'!R62</f>
        <v>4435.485977111286</v>
      </c>
    </row>
    <row r="43" spans="1:9">
      <c r="A43" s="142">
        <f>'[1]Sensitivity Analysis'!J63</f>
        <v>7200</v>
      </c>
      <c r="B43" s="143">
        <f>'[1]Sensitivity Analysis'!K63</f>
        <v>3.7333800000000004</v>
      </c>
      <c r="C43" s="144">
        <f>'[1]Sensitivity Analysis'!L63</f>
        <v>0</v>
      </c>
      <c r="D43" s="145">
        <f>'[1]Sensitivity Analysis'!M63</f>
        <v>1770.2019836300492</v>
      </c>
      <c r="E43" s="146">
        <f>'[1]Sensitivity Analysis'!N63</f>
        <v>5845.9839600000014</v>
      </c>
      <c r="F43" s="147">
        <f>'[1]Sensitivity Analysis'!O63</f>
        <v>8263.2270725919989</v>
      </c>
      <c r="G43" s="145">
        <f>'[1]Sensitivity Analysis'!P63</f>
        <v>15879.41301622205</v>
      </c>
      <c r="H43" s="146">
        <f>'[1]Sensitivity Analysis'!Q63</f>
        <v>26880.336000000003</v>
      </c>
      <c r="I43" s="147">
        <f>'[1]Sensitivity Analysis'!R63</f>
        <v>11000.922983777953</v>
      </c>
    </row>
    <row r="44" spans="1:9" ht="15.75" thickBot="1">
      <c r="A44" s="154">
        <f>'[1]Sensitivity Analysis'!J64</f>
        <v>8640</v>
      </c>
      <c r="B44" s="155">
        <f>'[1]Sensitivity Analysis'!K64</f>
        <v>4.4800560000000003</v>
      </c>
      <c r="C44" s="156">
        <f>'[1]Sensitivity Analysis'!L64</f>
        <v>0</v>
      </c>
      <c r="D44" s="157">
        <f>'[1]Sensitivity Analysis'!M64</f>
        <v>1770.2019836300492</v>
      </c>
      <c r="E44" s="158">
        <f>'[1]Sensitivity Analysis'!N64</f>
        <v>6463.5827520000012</v>
      </c>
      <c r="F44" s="159">
        <f>'[1]Sensitivity Analysis'!O64</f>
        <v>9623.2270725919989</v>
      </c>
      <c r="G44" s="157">
        <f>'[1]Sensitivity Analysis'!P64</f>
        <v>17857.011808222051</v>
      </c>
      <c r="H44" s="158">
        <f>'[1]Sensitivity Analysis'!Q64</f>
        <v>38707.683840000005</v>
      </c>
      <c r="I44" s="159">
        <f>'[1]Sensitivity Analysis'!R64</f>
        <v>20850.672031777955</v>
      </c>
    </row>
    <row r="45" spans="1:9">
      <c r="A45" s="3"/>
      <c r="B45" s="5"/>
      <c r="C45" s="6"/>
      <c r="D45" s="6"/>
      <c r="E45" s="5"/>
      <c r="F45" s="5"/>
      <c r="G45" s="5"/>
      <c r="H45" s="5"/>
      <c r="I45" s="5"/>
    </row>
  </sheetData>
  <sheetProtection sheet="1" formatCells="0"/>
  <mergeCells count="12">
    <mergeCell ref="A24:I24"/>
    <mergeCell ref="A25:I25"/>
    <mergeCell ref="D27:F27"/>
    <mergeCell ref="A35:I35"/>
    <mergeCell ref="A36:I36"/>
    <mergeCell ref="D38:F38"/>
    <mergeCell ref="A1:I1"/>
    <mergeCell ref="A2:I2"/>
    <mergeCell ref="D4:H4"/>
    <mergeCell ref="A13:I13"/>
    <mergeCell ref="A14:I14"/>
    <mergeCell ref="D16:H16"/>
  </mergeCells>
  <pageMargins left="0.7" right="0.7" top="0.34" bottom="0.32"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Budget Cover</vt:lpstr>
      <vt:lpstr>Key Assumptions</vt:lpstr>
      <vt:lpstr>Land Prep Costs</vt:lpstr>
      <vt:lpstr>Year 1 Costs</vt:lpstr>
      <vt:lpstr>Year 2 Costs</vt:lpstr>
      <vt:lpstr>Year 3 Costs</vt:lpstr>
      <vt:lpstr>Cost Summary</vt:lpstr>
      <vt:lpstr>Labor Summary</vt:lpstr>
      <vt:lpstr>Estimated Returns</vt:lpstr>
      <vt:lpstr>Investment Analysis</vt:lpstr>
    </vt:vector>
  </TitlesOfParts>
  <Company>NCSU - Ag &amp; Resource Economics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cdsafley</dc:creator>
  <cp:lastModifiedBy> </cp:lastModifiedBy>
  <cp:lastPrinted>2009-07-08T15:23:25Z</cp:lastPrinted>
  <dcterms:created xsi:type="dcterms:W3CDTF">2009-07-06T18:54:43Z</dcterms:created>
  <dcterms:modified xsi:type="dcterms:W3CDTF">2009-11-10T20:36:45Z</dcterms:modified>
</cp:coreProperties>
</file>