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4160" windowHeight="7755"/>
  </bookViews>
  <sheets>
    <sheet name=".xlsx)Sheet1" sheetId="1" r:id="rId1"/>
    <sheet name=".xlsx)Sheet2" sheetId="2" r:id="rId2"/>
    <sheet name=".xlsx)Sheet3" sheetId="3" r:id="rId3"/>
  </sheets>
  <calcPr calcId="124519"/>
</workbook>
</file>

<file path=xl/calcChain.xml><?xml version="1.0" encoding="utf-8"?>
<calcChain xmlns="http://schemas.openxmlformats.org/spreadsheetml/2006/main">
  <c r="S18" i="1"/>
  <c r="Q13"/>
  <c r="G36"/>
  <c r="G35"/>
  <c r="G34"/>
  <c r="G37"/>
  <c r="S13"/>
  <c r="G33"/>
  <c r="G32"/>
  <c r="G31"/>
  <c r="G30"/>
  <c r="G29"/>
  <c r="G28"/>
  <c r="G27"/>
  <c r="F37"/>
  <c r="R13"/>
  <c r="Q17"/>
  <c r="Q16"/>
  <c r="Q15"/>
  <c r="Q14"/>
  <c r="S12"/>
  <c r="R12"/>
  <c r="Q12"/>
  <c r="S11"/>
  <c r="R11"/>
  <c r="Q11"/>
  <c r="S10"/>
  <c r="R10"/>
  <c r="Q10"/>
  <c r="O37"/>
  <c r="O36"/>
  <c r="O35"/>
  <c r="O34"/>
  <c r="O33"/>
  <c r="O32"/>
  <c r="O31"/>
  <c r="O30"/>
  <c r="O29"/>
  <c r="O28"/>
  <c r="O27"/>
  <c r="O26"/>
  <c r="O25"/>
  <c r="O38"/>
  <c r="S17"/>
  <c r="N38"/>
  <c r="R17"/>
  <c r="O21"/>
  <c r="O20"/>
  <c r="O19"/>
  <c r="O18"/>
  <c r="O17"/>
  <c r="O16"/>
  <c r="O15"/>
  <c r="O14"/>
  <c r="O13"/>
  <c r="O12"/>
  <c r="O11"/>
  <c r="O10"/>
  <c r="O22"/>
  <c r="S16"/>
  <c r="N22"/>
  <c r="R16"/>
  <c r="K40"/>
  <c r="K39"/>
  <c r="K38"/>
  <c r="K37"/>
  <c r="K36"/>
  <c r="K35"/>
  <c r="K34"/>
  <c r="K33"/>
  <c r="K32"/>
  <c r="K31"/>
  <c r="K30"/>
  <c r="K29"/>
  <c r="K28"/>
  <c r="K27"/>
  <c r="K26"/>
  <c r="K25"/>
  <c r="K41"/>
  <c r="S15"/>
  <c r="J41"/>
  <c r="R15"/>
  <c r="K20"/>
  <c r="K19"/>
  <c r="K18"/>
  <c r="K17"/>
  <c r="K16"/>
  <c r="K15"/>
  <c r="K14"/>
  <c r="K13"/>
  <c r="K12"/>
  <c r="K11"/>
  <c r="K10"/>
  <c r="K21"/>
  <c r="S14"/>
  <c r="J21"/>
  <c r="R14"/>
  <c r="G22"/>
  <c r="G21"/>
  <c r="G20"/>
  <c r="G19"/>
  <c r="G18"/>
  <c r="G17"/>
  <c r="G16"/>
  <c r="G15"/>
  <c r="G14"/>
  <c r="G13"/>
  <c r="G12"/>
  <c r="G11"/>
  <c r="G10"/>
  <c r="G23"/>
  <c r="F23"/>
  <c r="C40"/>
  <c r="C39"/>
  <c r="C38"/>
  <c r="C37"/>
  <c r="C36"/>
  <c r="C35"/>
  <c r="C34"/>
  <c r="C33"/>
  <c r="C32"/>
  <c r="C31"/>
  <c r="C30"/>
  <c r="C29"/>
  <c r="C28"/>
  <c r="C27"/>
  <c r="C26"/>
  <c r="C25"/>
  <c r="C24"/>
  <c r="C41"/>
  <c r="C17"/>
  <c r="C16"/>
  <c r="C15"/>
  <c r="C14"/>
  <c r="C13"/>
  <c r="C12"/>
  <c r="C11"/>
  <c r="C10"/>
  <c r="C18"/>
  <c r="B41"/>
  <c r="B18"/>
  <c r="R18"/>
</calcChain>
</file>

<file path=xl/sharedStrings.xml><?xml version="1.0" encoding="utf-8"?>
<sst xmlns="http://schemas.openxmlformats.org/spreadsheetml/2006/main" count="170" uniqueCount="130">
  <si>
    <t>Alleghany</t>
  </si>
  <si>
    <t>North Mountain</t>
  </si>
  <si>
    <t>Ashe</t>
  </si>
  <si>
    <t>Caldwell</t>
  </si>
  <si>
    <t>Surry</t>
  </si>
  <si>
    <t>Watauga</t>
  </si>
  <si>
    <t>Wilkes</t>
  </si>
  <si>
    <t>Yadkin</t>
  </si>
  <si>
    <t>Total N. Mountain</t>
  </si>
  <si>
    <t>West Mountain</t>
  </si>
  <si>
    <t>Buncombe</t>
  </si>
  <si>
    <t>Burke</t>
  </si>
  <si>
    <t>Cherokee</t>
  </si>
  <si>
    <t>Clay</t>
  </si>
  <si>
    <t>Graham</t>
  </si>
  <si>
    <t>Haywood</t>
  </si>
  <si>
    <t>Henderson</t>
  </si>
  <si>
    <t>Jackson</t>
  </si>
  <si>
    <t>McDowell</t>
  </si>
  <si>
    <t>Macon</t>
  </si>
  <si>
    <t>Polk</t>
  </si>
  <si>
    <t>Rutherford</t>
  </si>
  <si>
    <t>Swain</t>
  </si>
  <si>
    <t>Transylvania</t>
  </si>
  <si>
    <t>Yancy</t>
  </si>
  <si>
    <t>Total W. Mountain</t>
  </si>
  <si>
    <t>Avery</t>
  </si>
  <si>
    <t>Madison</t>
  </si>
  <si>
    <t>Mitchell</t>
  </si>
  <si>
    <t>North Piedmont</t>
  </si>
  <si>
    <t>County and</t>
  </si>
  <si>
    <t>District</t>
  </si>
  <si>
    <t>Cash</t>
  </si>
  <si>
    <t>Receipts</t>
  </si>
  <si>
    <t>Nursery</t>
  </si>
  <si>
    <t>Alamance</t>
  </si>
  <si>
    <t>Caswell</t>
  </si>
  <si>
    <t>Durham</t>
  </si>
  <si>
    <t>Forsyth</t>
  </si>
  <si>
    <t>Franklin</t>
  </si>
  <si>
    <t>Granville</t>
  </si>
  <si>
    <t>Guilford</t>
  </si>
  <si>
    <t>Orange</t>
  </si>
  <si>
    <t>Person</t>
  </si>
  <si>
    <t>Rockingham</t>
  </si>
  <si>
    <t>Stokes</t>
  </si>
  <si>
    <t>Vance</t>
  </si>
  <si>
    <t>Warren</t>
  </si>
  <si>
    <t>Total N. Piedmont</t>
  </si>
  <si>
    <t>Central Piedmont</t>
  </si>
  <si>
    <t>Anson</t>
  </si>
  <si>
    <t>Cabarrus</t>
  </si>
  <si>
    <t>Cleveland</t>
  </si>
  <si>
    <t>Gaston</t>
  </si>
  <si>
    <t>Lincoln</t>
  </si>
  <si>
    <t>Mecklenburg</t>
  </si>
  <si>
    <t>Montgomery</t>
  </si>
  <si>
    <t>Moore</t>
  </si>
  <si>
    <t>Richmond</t>
  </si>
  <si>
    <t>Stanly</t>
  </si>
  <si>
    <t>Union</t>
  </si>
  <si>
    <t>Total C. Piedmont</t>
  </si>
  <si>
    <t>Value</t>
  </si>
  <si>
    <t>Added</t>
  </si>
  <si>
    <t>North Carolina Cash Receipts and Total Value added for Nursery and Greenhouse Crops</t>
  </si>
  <si>
    <t>by County and NCDA&amp;CS Districts, 2005</t>
  </si>
  <si>
    <t>Greenhouse and</t>
  </si>
  <si>
    <t>Beertie</t>
  </si>
  <si>
    <t>Chowan</t>
  </si>
  <si>
    <t>Currituck</t>
  </si>
  <si>
    <t>Dare</t>
  </si>
  <si>
    <t>Edgecombe</t>
  </si>
  <si>
    <t>Halifax</t>
  </si>
  <si>
    <t>Hertford</t>
  </si>
  <si>
    <t>Martin</t>
  </si>
  <si>
    <t>Nash</t>
  </si>
  <si>
    <t>Pasquotank</t>
  </si>
  <si>
    <t>Washington</t>
  </si>
  <si>
    <t>Total North Coastal</t>
  </si>
  <si>
    <t>North Coastal</t>
  </si>
  <si>
    <t>Central Coastal</t>
  </si>
  <si>
    <t>Beaufort</t>
  </si>
  <si>
    <t>Carteret</t>
  </si>
  <si>
    <t>Craven</t>
  </si>
  <si>
    <t>Greene</t>
  </si>
  <si>
    <t>Hyde</t>
  </si>
  <si>
    <t>Johnston</t>
  </si>
  <si>
    <t>Jones</t>
  </si>
  <si>
    <t>Lenior</t>
  </si>
  <si>
    <t>Pamlico</t>
  </si>
  <si>
    <t>Pitt</t>
  </si>
  <si>
    <t>Wayne</t>
  </si>
  <si>
    <t>Wilson</t>
  </si>
  <si>
    <t>Total C. Coastal</t>
  </si>
  <si>
    <t>South Coastal</t>
  </si>
  <si>
    <t>Bladen</t>
  </si>
  <si>
    <t>Brunswick</t>
  </si>
  <si>
    <t>Columbus</t>
  </si>
  <si>
    <t>Cumberland</t>
  </si>
  <si>
    <t>Duplin</t>
  </si>
  <si>
    <t>Harnett</t>
  </si>
  <si>
    <t>Hoke</t>
  </si>
  <si>
    <t>New Hanover</t>
  </si>
  <si>
    <t>Onslow</t>
  </si>
  <si>
    <t>Pender</t>
  </si>
  <si>
    <t>Robeson</t>
  </si>
  <si>
    <t>Sampson</t>
  </si>
  <si>
    <t>Scotland</t>
  </si>
  <si>
    <t>Total S. Coastal</t>
  </si>
  <si>
    <t>North Carolina</t>
  </si>
  <si>
    <t>South Piedmont</t>
  </si>
  <si>
    <t>Total S. Piedmont</t>
  </si>
  <si>
    <t>Alexander</t>
  </si>
  <si>
    <t>Catawba</t>
  </si>
  <si>
    <t>Chatham</t>
  </si>
  <si>
    <t>Davidson</t>
  </si>
  <si>
    <t>Davie</t>
  </si>
  <si>
    <t>Iredell</t>
  </si>
  <si>
    <t>Lee</t>
  </si>
  <si>
    <t>Randolph</t>
  </si>
  <si>
    <t>Rowan</t>
  </si>
  <si>
    <t>Wake</t>
  </si>
  <si>
    <t>(Thousand Dollars)</t>
  </si>
  <si>
    <r>
      <t>Gates</t>
    </r>
    <r>
      <rPr>
        <sz val="11"/>
        <color indexed="8"/>
        <rFont val="Calibri"/>
        <family val="2"/>
      </rPr>
      <t>*</t>
    </r>
  </si>
  <si>
    <r>
      <t>Perquimans</t>
    </r>
    <r>
      <rPr>
        <sz val="11"/>
        <color indexed="8"/>
        <rFont val="Calibri"/>
        <family val="2"/>
      </rPr>
      <t>*</t>
    </r>
  </si>
  <si>
    <r>
      <t>Tyrrell</t>
    </r>
    <r>
      <rPr>
        <sz val="11"/>
        <color indexed="8"/>
        <rFont val="Calibri"/>
        <family val="2"/>
      </rPr>
      <t>*</t>
    </r>
  </si>
  <si>
    <t xml:space="preserve">* Counties with less that $10,000 in cash receipts or where individual data would be </t>
  </si>
  <si>
    <t>disclosed was not published.</t>
  </si>
  <si>
    <r>
      <t xml:space="preserve">Camden </t>
    </r>
    <r>
      <rPr>
        <sz val="11"/>
        <color indexed="8"/>
        <rFont val="Calibri"/>
        <family val="2"/>
      </rPr>
      <t>*</t>
    </r>
  </si>
  <si>
    <t>Northampton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</si>
</sst>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5"/>
  <sheetViews>
    <sheetView tabSelected="1" workbookViewId="0">
      <selection sqref="A1:H1"/>
    </sheetView>
  </sheetViews>
  <sheetFormatPr defaultRowHeight="15"/>
  <cols>
    <col min="1" max="1" width="17.7109375" customWidth="1"/>
    <col min="5" max="5" width="17.7109375" customWidth="1"/>
    <col min="9" max="9" width="17.7109375" customWidth="1"/>
    <col min="13" max="13" width="17.7109375" customWidth="1"/>
    <col min="17" max="19" width="17.7109375" customWidth="1"/>
  </cols>
  <sheetData>
    <row r="1" spans="1:24">
      <c r="A1" s="15" t="s">
        <v>64</v>
      </c>
      <c r="B1" s="15"/>
      <c r="C1" s="15"/>
      <c r="D1" s="15"/>
      <c r="E1" s="15"/>
      <c r="F1" s="15"/>
      <c r="G1" s="15"/>
      <c r="H1" s="15"/>
      <c r="I1" s="15" t="s">
        <v>64</v>
      </c>
      <c r="J1" s="15"/>
      <c r="K1" s="15"/>
      <c r="L1" s="15"/>
      <c r="M1" s="15"/>
      <c r="N1" s="15"/>
      <c r="O1" s="15"/>
      <c r="P1" s="15"/>
      <c r="Q1" s="15" t="s">
        <v>64</v>
      </c>
      <c r="R1" s="15"/>
      <c r="S1" s="15"/>
      <c r="T1" s="15"/>
      <c r="U1" s="15"/>
      <c r="V1" s="15"/>
      <c r="W1" s="15"/>
      <c r="X1" s="15"/>
    </row>
    <row r="2" spans="1:24">
      <c r="A2" s="15" t="s">
        <v>65</v>
      </c>
      <c r="B2" s="15"/>
      <c r="C2" s="15"/>
      <c r="D2" s="15"/>
      <c r="E2" s="15"/>
      <c r="F2" s="15"/>
      <c r="G2" s="15"/>
      <c r="H2" s="15"/>
      <c r="I2" s="15" t="s">
        <v>65</v>
      </c>
      <c r="J2" s="15"/>
      <c r="K2" s="15"/>
      <c r="L2" s="15"/>
      <c r="M2" s="15"/>
      <c r="N2" s="15"/>
      <c r="O2" s="15"/>
      <c r="P2" s="15"/>
      <c r="Q2" s="15" t="s">
        <v>65</v>
      </c>
      <c r="R2" s="15"/>
      <c r="S2" s="15"/>
      <c r="T2" s="15"/>
      <c r="U2" s="15"/>
      <c r="V2" s="15"/>
      <c r="W2" s="15"/>
      <c r="X2" s="15"/>
    </row>
    <row r="3" spans="1:24" ht="15.7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4">
      <c r="A4" s="12"/>
      <c r="B4" s="13" t="s">
        <v>66</v>
      </c>
      <c r="C4" s="13"/>
      <c r="D4" s="12"/>
      <c r="E4" s="12"/>
      <c r="F4" s="13" t="s">
        <v>66</v>
      </c>
      <c r="G4" s="13"/>
      <c r="I4" s="12"/>
      <c r="J4" s="13" t="s">
        <v>66</v>
      </c>
      <c r="K4" s="13"/>
      <c r="L4" s="12"/>
      <c r="M4" s="12"/>
      <c r="N4" s="13" t="s">
        <v>66</v>
      </c>
      <c r="O4" s="13"/>
      <c r="Q4" s="12"/>
      <c r="R4" s="13" t="s">
        <v>66</v>
      </c>
      <c r="S4" s="13"/>
    </row>
    <row r="5" spans="1:24" ht="15.75" thickBot="1">
      <c r="B5" s="14" t="s">
        <v>34</v>
      </c>
      <c r="C5" s="14"/>
      <c r="D5" s="8"/>
      <c r="F5" s="14" t="s">
        <v>34</v>
      </c>
      <c r="G5" s="14"/>
      <c r="J5" s="14" t="s">
        <v>34</v>
      </c>
      <c r="K5" s="14"/>
      <c r="L5" s="8"/>
      <c r="N5" s="14" t="s">
        <v>34</v>
      </c>
      <c r="O5" s="14"/>
      <c r="R5" s="14" t="s">
        <v>34</v>
      </c>
      <c r="S5" s="14"/>
    </row>
    <row r="6" spans="1:24">
      <c r="A6" t="s">
        <v>30</v>
      </c>
      <c r="B6" s="5" t="s">
        <v>32</v>
      </c>
      <c r="C6" s="5" t="s">
        <v>62</v>
      </c>
      <c r="D6" s="5"/>
      <c r="E6" t="s">
        <v>30</v>
      </c>
      <c r="F6" s="5" t="s">
        <v>32</v>
      </c>
      <c r="G6" s="5" t="s">
        <v>62</v>
      </c>
      <c r="I6" t="s">
        <v>30</v>
      </c>
      <c r="J6" s="5" t="s">
        <v>32</v>
      </c>
      <c r="K6" s="5" t="s">
        <v>62</v>
      </c>
      <c r="L6" s="5"/>
      <c r="M6" t="s">
        <v>30</v>
      </c>
      <c r="N6" s="5" t="s">
        <v>32</v>
      </c>
      <c r="O6" s="5" t="s">
        <v>62</v>
      </c>
      <c r="Q6" s="11" t="s">
        <v>109</v>
      </c>
      <c r="R6" s="5" t="s">
        <v>32</v>
      </c>
      <c r="S6" s="5" t="s">
        <v>62</v>
      </c>
    </row>
    <row r="7" spans="1:24" ht="15.75" thickBot="1">
      <c r="A7" s="4" t="s">
        <v>31</v>
      </c>
      <c r="B7" s="6" t="s">
        <v>33</v>
      </c>
      <c r="C7" s="6" t="s">
        <v>63</v>
      </c>
      <c r="D7" s="6"/>
      <c r="E7" s="4" t="s">
        <v>31</v>
      </c>
      <c r="F7" s="6" t="s">
        <v>33</v>
      </c>
      <c r="G7" s="6" t="s">
        <v>63</v>
      </c>
      <c r="I7" s="4" t="s">
        <v>31</v>
      </c>
      <c r="J7" s="6" t="s">
        <v>33</v>
      </c>
      <c r="K7" s="6" t="s">
        <v>63</v>
      </c>
      <c r="L7" s="6"/>
      <c r="M7" s="4" t="s">
        <v>31</v>
      </c>
      <c r="N7" s="6" t="s">
        <v>33</v>
      </c>
      <c r="O7" s="6" t="s">
        <v>63</v>
      </c>
      <c r="Q7" s="4" t="s">
        <v>31</v>
      </c>
      <c r="R7" s="6" t="s">
        <v>33</v>
      </c>
      <c r="S7" s="6" t="s">
        <v>63</v>
      </c>
    </row>
    <row r="8" spans="1:24">
      <c r="B8" s="13" t="s">
        <v>122</v>
      </c>
      <c r="C8" s="13"/>
      <c r="F8" s="13" t="s">
        <v>122</v>
      </c>
      <c r="G8" s="13"/>
      <c r="J8" s="13" t="s">
        <v>122</v>
      </c>
      <c r="K8" s="13"/>
      <c r="N8" s="13" t="s">
        <v>122</v>
      </c>
      <c r="O8" s="13"/>
      <c r="R8" s="13" t="s">
        <v>122</v>
      </c>
      <c r="S8" s="13"/>
    </row>
    <row r="9" spans="1:24">
      <c r="A9" s="1" t="s">
        <v>1</v>
      </c>
      <c r="E9" s="1" t="s">
        <v>29</v>
      </c>
      <c r="I9" s="1" t="s">
        <v>110</v>
      </c>
      <c r="M9" s="1" t="s">
        <v>80</v>
      </c>
    </row>
    <row r="10" spans="1:24">
      <c r="A10" t="s">
        <v>0</v>
      </c>
      <c r="B10" s="2">
        <v>1600</v>
      </c>
      <c r="C10" s="2">
        <f>((B10*0.97)*1.23)</f>
        <v>1908.96</v>
      </c>
      <c r="D10" s="2"/>
      <c r="E10" t="s">
        <v>35</v>
      </c>
      <c r="F10" s="2">
        <v>3550</v>
      </c>
      <c r="G10" s="2">
        <f>((F10*0.97)*1.23)</f>
        <v>4235.5050000000001</v>
      </c>
      <c r="I10" t="s">
        <v>50</v>
      </c>
      <c r="J10" s="2">
        <v>2350</v>
      </c>
      <c r="K10" s="9">
        <f t="shared" ref="K10:K20" si="0">((J10*0.97)*1.23)</f>
        <v>2803.7849999999999</v>
      </c>
      <c r="M10" t="s">
        <v>81</v>
      </c>
      <c r="N10" s="2">
        <v>2050</v>
      </c>
      <c r="O10" s="9">
        <f t="shared" ref="O10:O21" si="1">((N10*0.97)*1.23)</f>
        <v>2445.855</v>
      </c>
      <c r="Q10" t="str">
        <f>A9</f>
        <v>North Mountain</v>
      </c>
      <c r="R10" s="2">
        <f>B18</f>
        <v>67600</v>
      </c>
      <c r="S10" s="2">
        <f>C18</f>
        <v>80653.56</v>
      </c>
    </row>
    <row r="11" spans="1:24">
      <c r="A11" t="s">
        <v>2</v>
      </c>
      <c r="B11" s="2">
        <v>5150</v>
      </c>
      <c r="C11" s="2">
        <f t="shared" ref="C11:C17" si="2">((B11*0.97)*1.23)</f>
        <v>6144.4650000000001</v>
      </c>
      <c r="D11" s="2"/>
      <c r="E11" t="s">
        <v>36</v>
      </c>
      <c r="F11" s="2">
        <v>700</v>
      </c>
      <c r="G11" s="2">
        <f t="shared" ref="G11:G22" si="3">((F11*0.97)*1.23)</f>
        <v>835.17</v>
      </c>
      <c r="I11" s="10" t="s">
        <v>51</v>
      </c>
      <c r="J11" s="2">
        <v>3500</v>
      </c>
      <c r="K11" s="9">
        <f t="shared" si="0"/>
        <v>4175.8500000000004</v>
      </c>
      <c r="M11" t="s">
        <v>82</v>
      </c>
      <c r="N11" s="2">
        <v>950</v>
      </c>
      <c r="O11" s="9">
        <f t="shared" si="1"/>
        <v>1133.4449999999999</v>
      </c>
      <c r="Q11" t="str">
        <f>A23</f>
        <v>West Mountain</v>
      </c>
      <c r="R11" s="2">
        <f>B41</f>
        <v>250000</v>
      </c>
      <c r="S11" s="2">
        <f>C41</f>
        <v>298275</v>
      </c>
    </row>
    <row r="12" spans="1:24">
      <c r="A12" t="s">
        <v>26</v>
      </c>
      <c r="B12" s="2">
        <v>11700</v>
      </c>
      <c r="C12" s="2">
        <f t="shared" si="2"/>
        <v>13959.27</v>
      </c>
      <c r="D12" s="2"/>
      <c r="E12" t="s">
        <v>37</v>
      </c>
      <c r="F12" s="2">
        <v>2350</v>
      </c>
      <c r="G12" s="2">
        <f t="shared" si="3"/>
        <v>2803.7849999999999</v>
      </c>
      <c r="I12" t="s">
        <v>52</v>
      </c>
      <c r="J12" s="2">
        <v>6700</v>
      </c>
      <c r="K12" s="9">
        <f t="shared" si="0"/>
        <v>7993.7699999999995</v>
      </c>
      <c r="M12" t="s">
        <v>83</v>
      </c>
      <c r="N12" s="2">
        <v>2100</v>
      </c>
      <c r="O12" s="9">
        <f t="shared" si="1"/>
        <v>2505.5099999999998</v>
      </c>
      <c r="Q12" t="str">
        <f>E9</f>
        <v>North Piedmont</v>
      </c>
      <c r="R12" s="2">
        <f>F23</f>
        <v>78000</v>
      </c>
      <c r="S12" s="2">
        <f>G23</f>
        <v>93061.799999999988</v>
      </c>
    </row>
    <row r="13" spans="1:24">
      <c r="A13" t="s">
        <v>3</v>
      </c>
      <c r="B13" s="2">
        <v>31950</v>
      </c>
      <c r="C13" s="2">
        <f t="shared" si="2"/>
        <v>38119.544999999998</v>
      </c>
      <c r="D13" s="2"/>
      <c r="E13" t="s">
        <v>38</v>
      </c>
      <c r="F13" s="2">
        <v>4850</v>
      </c>
      <c r="G13" s="2">
        <f t="shared" si="3"/>
        <v>5786.5349999999999</v>
      </c>
      <c r="I13" s="10" t="s">
        <v>53</v>
      </c>
      <c r="J13" s="2">
        <v>6300</v>
      </c>
      <c r="K13" s="9">
        <f t="shared" si="0"/>
        <v>7516.53</v>
      </c>
      <c r="M13" t="s">
        <v>84</v>
      </c>
      <c r="N13" s="2">
        <v>350</v>
      </c>
      <c r="O13" s="9">
        <f t="shared" si="1"/>
        <v>417.58499999999998</v>
      </c>
      <c r="Q13" t="str">
        <f>E26</f>
        <v>Central Piedmont</v>
      </c>
      <c r="R13" s="2">
        <f>F37</f>
        <v>92600</v>
      </c>
      <c r="S13" s="2">
        <f>G37</f>
        <v>110481.06</v>
      </c>
    </row>
    <row r="14" spans="1:24">
      <c r="A14" t="s">
        <v>4</v>
      </c>
      <c r="B14" s="2">
        <v>2000</v>
      </c>
      <c r="C14" s="2">
        <f t="shared" si="2"/>
        <v>2386.1999999999998</v>
      </c>
      <c r="D14" s="2"/>
      <c r="E14" t="s">
        <v>39</v>
      </c>
      <c r="F14" s="2">
        <v>7450</v>
      </c>
      <c r="G14" s="2">
        <f t="shared" si="3"/>
        <v>8888.5949999999993</v>
      </c>
      <c r="I14" t="s">
        <v>54</v>
      </c>
      <c r="J14" s="2">
        <v>850</v>
      </c>
      <c r="K14" s="9">
        <f t="shared" si="0"/>
        <v>1014.135</v>
      </c>
      <c r="M14" t="s">
        <v>85</v>
      </c>
      <c r="N14" s="2">
        <v>250</v>
      </c>
      <c r="O14" s="9">
        <f t="shared" si="1"/>
        <v>298.27499999999998</v>
      </c>
      <c r="Q14" t="str">
        <f>I9</f>
        <v>South Piedmont</v>
      </c>
      <c r="R14" s="2">
        <f>J21</f>
        <v>169000</v>
      </c>
      <c r="S14" s="2">
        <f>K21</f>
        <v>201633.90000000002</v>
      </c>
    </row>
    <row r="15" spans="1:24">
      <c r="A15" t="s">
        <v>5</v>
      </c>
      <c r="B15" s="2">
        <v>8550</v>
      </c>
      <c r="C15" s="2">
        <f t="shared" si="2"/>
        <v>10201.004999999999</v>
      </c>
      <c r="D15" s="2"/>
      <c r="E15" t="s">
        <v>40</v>
      </c>
      <c r="F15" s="2">
        <v>550</v>
      </c>
      <c r="G15" s="2">
        <f t="shared" si="3"/>
        <v>656.20500000000004</v>
      </c>
      <c r="I15" s="10" t="s">
        <v>55</v>
      </c>
      <c r="J15" s="2">
        <v>107650</v>
      </c>
      <c r="K15" s="9">
        <f t="shared" si="0"/>
        <v>128437.215</v>
      </c>
      <c r="M15" t="s">
        <v>86</v>
      </c>
      <c r="N15" s="2">
        <v>68250</v>
      </c>
      <c r="O15" s="9">
        <f t="shared" si="1"/>
        <v>81429.074999999997</v>
      </c>
      <c r="Q15" t="str">
        <f>I24</f>
        <v>North Coastal</v>
      </c>
      <c r="R15" s="2">
        <f>J41</f>
        <v>22000</v>
      </c>
      <c r="S15" s="2">
        <f>K41</f>
        <v>26248.2</v>
      </c>
    </row>
    <row r="16" spans="1:24">
      <c r="A16" t="s">
        <v>6</v>
      </c>
      <c r="B16" s="2">
        <v>5000</v>
      </c>
      <c r="C16" s="2">
        <f t="shared" si="2"/>
        <v>5965.5</v>
      </c>
      <c r="D16" s="2"/>
      <c r="E16" t="s">
        <v>41</v>
      </c>
      <c r="F16" s="2">
        <v>34100</v>
      </c>
      <c r="G16" s="2">
        <f t="shared" si="3"/>
        <v>40684.71</v>
      </c>
      <c r="I16" s="10" t="s">
        <v>56</v>
      </c>
      <c r="J16" s="2">
        <v>3250</v>
      </c>
      <c r="K16" s="9">
        <f t="shared" si="0"/>
        <v>3877.5749999999998</v>
      </c>
      <c r="M16" t="s">
        <v>87</v>
      </c>
      <c r="N16" s="2">
        <v>200</v>
      </c>
      <c r="O16" s="9">
        <f t="shared" si="1"/>
        <v>238.62</v>
      </c>
      <c r="Q16" t="str">
        <f>M9</f>
        <v>Central Coastal</v>
      </c>
      <c r="R16" s="2">
        <f>N22</f>
        <v>135000</v>
      </c>
      <c r="S16" s="2">
        <f>O22</f>
        <v>161068.5</v>
      </c>
    </row>
    <row r="17" spans="1:19" ht="15.75" thickBot="1">
      <c r="A17" t="s">
        <v>7</v>
      </c>
      <c r="B17" s="7">
        <v>1650</v>
      </c>
      <c r="C17" s="7">
        <f t="shared" si="2"/>
        <v>1968.615</v>
      </c>
      <c r="D17" s="9"/>
      <c r="E17" t="s">
        <v>42</v>
      </c>
      <c r="F17" s="2">
        <v>11250</v>
      </c>
      <c r="G17" s="2">
        <f t="shared" si="3"/>
        <v>13422.375</v>
      </c>
      <c r="I17" s="10" t="s">
        <v>57</v>
      </c>
      <c r="J17" s="2">
        <v>9950</v>
      </c>
      <c r="K17" s="9">
        <f t="shared" si="0"/>
        <v>11871.344999999999</v>
      </c>
      <c r="M17" t="s">
        <v>88</v>
      </c>
      <c r="N17" s="2">
        <v>7350</v>
      </c>
      <c r="O17" s="9">
        <f t="shared" si="1"/>
        <v>8769.2849999999999</v>
      </c>
      <c r="Q17" s="4" t="str">
        <f>M24</f>
        <v>South Coastal</v>
      </c>
      <c r="R17" s="7">
        <f>N38</f>
        <v>57942</v>
      </c>
      <c r="S17" s="7">
        <f>O38</f>
        <v>69130.600200000015</v>
      </c>
    </row>
    <row r="18" spans="1:19">
      <c r="A18" s="1" t="s">
        <v>8</v>
      </c>
      <c r="B18" s="3">
        <f>SUM(B10:B17)</f>
        <v>67600</v>
      </c>
      <c r="C18" s="3">
        <f>SUM(C10:C17)</f>
        <v>80653.56</v>
      </c>
      <c r="D18" s="3"/>
      <c r="E18" t="s">
        <v>43</v>
      </c>
      <c r="F18" s="2">
        <v>550</v>
      </c>
      <c r="G18" s="2">
        <f t="shared" si="3"/>
        <v>656.20500000000004</v>
      </c>
      <c r="I18" s="10" t="s">
        <v>58</v>
      </c>
      <c r="J18" s="2">
        <v>1400</v>
      </c>
      <c r="K18" s="9">
        <f t="shared" si="0"/>
        <v>1670.34</v>
      </c>
      <c r="M18" t="s">
        <v>89</v>
      </c>
      <c r="N18" s="2">
        <v>50</v>
      </c>
      <c r="O18" s="9">
        <f t="shared" si="1"/>
        <v>59.655000000000001</v>
      </c>
      <c r="Q18" t="s">
        <v>109</v>
      </c>
      <c r="R18" s="2">
        <f>SUM(R10:R17)</f>
        <v>872142</v>
      </c>
      <c r="S18" s="2">
        <f>SUM(S10:S17)</f>
        <v>1040552.6201999999</v>
      </c>
    </row>
    <row r="19" spans="1:19">
      <c r="E19" t="s">
        <v>44</v>
      </c>
      <c r="F19" s="2">
        <v>6400</v>
      </c>
      <c r="G19" s="2">
        <f t="shared" si="3"/>
        <v>7635.84</v>
      </c>
      <c r="I19" s="10" t="s">
        <v>59</v>
      </c>
      <c r="J19" s="2">
        <v>2550</v>
      </c>
      <c r="K19" s="9">
        <f t="shared" si="0"/>
        <v>3042.4049999999997</v>
      </c>
      <c r="M19" t="s">
        <v>90</v>
      </c>
      <c r="N19" s="2">
        <v>4200</v>
      </c>
      <c r="O19" s="9">
        <f t="shared" si="1"/>
        <v>5011.0199999999995</v>
      </c>
    </row>
    <row r="20" spans="1:19" ht="15.75" thickBot="1">
      <c r="E20" t="s">
        <v>45</v>
      </c>
      <c r="F20" s="2">
        <v>700</v>
      </c>
      <c r="G20" s="2">
        <f t="shared" si="3"/>
        <v>835.17</v>
      </c>
      <c r="I20" s="10" t="s">
        <v>60</v>
      </c>
      <c r="J20" s="7">
        <v>24500</v>
      </c>
      <c r="K20" s="7">
        <f t="shared" si="0"/>
        <v>29230.95</v>
      </c>
      <c r="M20" t="s">
        <v>91</v>
      </c>
      <c r="N20" s="2">
        <v>7400</v>
      </c>
      <c r="O20" s="9">
        <f t="shared" si="1"/>
        <v>8828.94</v>
      </c>
    </row>
    <row r="21" spans="1:19" ht="15.75" thickBot="1">
      <c r="E21" t="s">
        <v>46</v>
      </c>
      <c r="F21" s="2">
        <v>2800</v>
      </c>
      <c r="G21" s="2">
        <f t="shared" si="3"/>
        <v>3340.68</v>
      </c>
      <c r="I21" s="1" t="s">
        <v>111</v>
      </c>
      <c r="J21" s="3">
        <f>SUM(J10:J20)</f>
        <v>169000</v>
      </c>
      <c r="K21" s="3">
        <f>SUM(K10:K20)</f>
        <v>201633.90000000002</v>
      </c>
      <c r="M21" t="s">
        <v>92</v>
      </c>
      <c r="N21" s="7">
        <v>41850</v>
      </c>
      <c r="O21" s="7">
        <f t="shared" si="1"/>
        <v>49931.235000000001</v>
      </c>
    </row>
    <row r="22" spans="1:19" ht="15.75" thickBot="1">
      <c r="D22" s="2"/>
      <c r="E22" t="s">
        <v>47</v>
      </c>
      <c r="F22" s="7">
        <v>2750</v>
      </c>
      <c r="G22" s="7">
        <f t="shared" si="3"/>
        <v>3281.0250000000001</v>
      </c>
      <c r="M22" s="1" t="s">
        <v>93</v>
      </c>
      <c r="N22" s="3">
        <f>SUM(N10:N21)</f>
        <v>135000</v>
      </c>
      <c r="O22" s="3">
        <f>SUM(O10:O21)</f>
        <v>161068.5</v>
      </c>
    </row>
    <row r="23" spans="1:19">
      <c r="A23" s="1" t="s">
        <v>9</v>
      </c>
      <c r="B23" s="2"/>
      <c r="D23" s="2"/>
      <c r="E23" s="1" t="s">
        <v>48</v>
      </c>
      <c r="F23" s="3">
        <f>+SUM(F10:F22)</f>
        <v>78000</v>
      </c>
      <c r="G23" s="3">
        <f>SUM(G10:G22)</f>
        <v>93061.799999999988</v>
      </c>
    </row>
    <row r="24" spans="1:19">
      <c r="A24" t="s">
        <v>10</v>
      </c>
      <c r="B24" s="2">
        <v>74050</v>
      </c>
      <c r="C24" s="2">
        <f>((B24*0.97)*1.23)</f>
        <v>88349.054999999993</v>
      </c>
      <c r="D24" s="2"/>
      <c r="I24" s="1" t="s">
        <v>79</v>
      </c>
      <c r="M24" s="1" t="s">
        <v>94</v>
      </c>
    </row>
    <row r="25" spans="1:19">
      <c r="A25" t="s">
        <v>11</v>
      </c>
      <c r="B25" s="2">
        <v>25950</v>
      </c>
      <c r="C25" s="2">
        <f t="shared" ref="C25:C40" si="4">((B25*0.97)*1.23)</f>
        <v>30960.945</v>
      </c>
      <c r="D25" s="2"/>
      <c r="I25" t="s">
        <v>67</v>
      </c>
      <c r="J25" s="2">
        <v>50</v>
      </c>
      <c r="K25" s="2">
        <f>((J25*0.97)*1.23)</f>
        <v>59.655000000000001</v>
      </c>
      <c r="M25" t="s">
        <v>95</v>
      </c>
      <c r="N25" s="2">
        <v>2950</v>
      </c>
      <c r="O25" s="2">
        <f>((N25*0.97)*1.23)</f>
        <v>3519.645</v>
      </c>
    </row>
    <row r="26" spans="1:19">
      <c r="A26" t="s">
        <v>12</v>
      </c>
      <c r="B26" s="2">
        <v>1000</v>
      </c>
      <c r="C26" s="2">
        <f t="shared" si="4"/>
        <v>1193.0999999999999</v>
      </c>
      <c r="D26" s="2"/>
      <c r="E26" s="1" t="s">
        <v>49</v>
      </c>
      <c r="I26" t="s">
        <v>128</v>
      </c>
      <c r="J26" s="2"/>
      <c r="K26" s="2">
        <f t="shared" ref="K26:K40" si="5">((J26*0.97)*1.23)</f>
        <v>0</v>
      </c>
      <c r="M26" t="s">
        <v>96</v>
      </c>
      <c r="N26" s="2">
        <v>3200</v>
      </c>
      <c r="O26" s="2">
        <f t="shared" ref="O26:O37" si="6">((N26*0.97)*1.23)</f>
        <v>3817.92</v>
      </c>
    </row>
    <row r="27" spans="1:19">
      <c r="A27" t="s">
        <v>13</v>
      </c>
      <c r="B27" s="2">
        <v>200</v>
      </c>
      <c r="C27" s="2">
        <f t="shared" si="4"/>
        <v>238.62</v>
      </c>
      <c r="D27" s="2"/>
      <c r="E27" t="s">
        <v>112</v>
      </c>
      <c r="F27" s="2">
        <v>1550</v>
      </c>
      <c r="G27" s="2">
        <f t="shared" ref="G27:G36" si="7">((F27*0.97)*1.23)</f>
        <v>1849.3050000000001</v>
      </c>
      <c r="I27" t="s">
        <v>68</v>
      </c>
      <c r="J27" s="2">
        <v>6800</v>
      </c>
      <c r="K27" s="2">
        <f t="shared" si="5"/>
        <v>8113.08</v>
      </c>
      <c r="M27" t="s">
        <v>97</v>
      </c>
      <c r="N27" s="2">
        <v>8650</v>
      </c>
      <c r="O27" s="2">
        <f t="shared" si="6"/>
        <v>10320.315000000001</v>
      </c>
    </row>
    <row r="28" spans="1:19">
      <c r="A28" t="s">
        <v>14</v>
      </c>
      <c r="B28" s="2">
        <v>500</v>
      </c>
      <c r="C28" s="2">
        <f t="shared" si="4"/>
        <v>596.54999999999995</v>
      </c>
      <c r="D28" s="2"/>
      <c r="E28" t="s">
        <v>113</v>
      </c>
      <c r="F28" s="2">
        <v>15250</v>
      </c>
      <c r="G28" s="2">
        <f t="shared" si="7"/>
        <v>18194.775000000001</v>
      </c>
      <c r="I28" t="s">
        <v>69</v>
      </c>
      <c r="J28" s="2">
        <v>3300</v>
      </c>
      <c r="K28" s="2">
        <f t="shared" si="5"/>
        <v>3937.23</v>
      </c>
      <c r="M28" t="s">
        <v>98</v>
      </c>
      <c r="N28" s="2">
        <v>2200</v>
      </c>
      <c r="O28" s="2">
        <f t="shared" si="6"/>
        <v>2624.82</v>
      </c>
    </row>
    <row r="29" spans="1:19">
      <c r="A29" t="s">
        <v>15</v>
      </c>
      <c r="B29" s="2">
        <v>1350</v>
      </c>
      <c r="C29" s="2">
        <f t="shared" si="4"/>
        <v>1610.6849999999999</v>
      </c>
      <c r="D29" s="2"/>
      <c r="E29" t="s">
        <v>114</v>
      </c>
      <c r="F29" s="2">
        <v>2950</v>
      </c>
      <c r="G29" s="2">
        <f t="shared" si="7"/>
        <v>3519.645</v>
      </c>
      <c r="I29" t="s">
        <v>70</v>
      </c>
      <c r="J29" s="2">
        <v>50</v>
      </c>
      <c r="K29" s="2">
        <f t="shared" si="5"/>
        <v>59.655000000000001</v>
      </c>
      <c r="M29" t="s">
        <v>99</v>
      </c>
      <c r="N29" s="2">
        <v>900</v>
      </c>
      <c r="O29" s="2">
        <f t="shared" si="6"/>
        <v>1073.79</v>
      </c>
    </row>
    <row r="30" spans="1:19">
      <c r="A30" t="s">
        <v>16</v>
      </c>
      <c r="B30" s="2">
        <v>86150</v>
      </c>
      <c r="C30" s="2">
        <f t="shared" si="4"/>
        <v>102785.565</v>
      </c>
      <c r="D30" s="2"/>
      <c r="E30" t="s">
        <v>115</v>
      </c>
      <c r="F30" s="2">
        <v>8700</v>
      </c>
      <c r="G30" s="2">
        <f t="shared" si="7"/>
        <v>10379.969999999999</v>
      </c>
      <c r="I30" t="s">
        <v>71</v>
      </c>
      <c r="J30" s="2">
        <v>2900</v>
      </c>
      <c r="K30" s="2">
        <f t="shared" si="5"/>
        <v>3459.99</v>
      </c>
      <c r="M30" t="s">
        <v>100</v>
      </c>
      <c r="N30" s="2">
        <v>10000</v>
      </c>
      <c r="O30" s="2">
        <f t="shared" si="6"/>
        <v>11931</v>
      </c>
    </row>
    <row r="31" spans="1:19">
      <c r="A31" t="s">
        <v>17</v>
      </c>
      <c r="B31" s="2">
        <v>1450</v>
      </c>
      <c r="C31" s="2">
        <f t="shared" si="4"/>
        <v>1729.9949999999999</v>
      </c>
      <c r="D31" s="2"/>
      <c r="E31" t="s">
        <v>116</v>
      </c>
      <c r="F31" s="2">
        <v>1650</v>
      </c>
      <c r="G31" s="2">
        <f t="shared" si="7"/>
        <v>1968.615</v>
      </c>
      <c r="I31" t="s">
        <v>123</v>
      </c>
      <c r="J31" s="2"/>
      <c r="K31" s="2">
        <f t="shared" si="5"/>
        <v>0</v>
      </c>
      <c r="M31" t="s">
        <v>101</v>
      </c>
      <c r="N31" s="2">
        <v>2600</v>
      </c>
      <c r="O31" s="2">
        <f t="shared" si="6"/>
        <v>3102.06</v>
      </c>
    </row>
    <row r="32" spans="1:19">
      <c r="A32" t="s">
        <v>18</v>
      </c>
      <c r="B32" s="2">
        <v>21550</v>
      </c>
      <c r="C32" s="2">
        <f t="shared" si="4"/>
        <v>25711.305</v>
      </c>
      <c r="D32" s="2"/>
      <c r="E32" t="s">
        <v>117</v>
      </c>
      <c r="F32" s="2">
        <v>8100</v>
      </c>
      <c r="G32" s="2">
        <f t="shared" si="7"/>
        <v>9664.11</v>
      </c>
      <c r="I32" t="s">
        <v>72</v>
      </c>
      <c r="J32" s="2">
        <v>1150</v>
      </c>
      <c r="K32" s="2">
        <f t="shared" si="5"/>
        <v>1372.0650000000001</v>
      </c>
      <c r="M32" t="s">
        <v>102</v>
      </c>
      <c r="N32" s="2">
        <v>6750</v>
      </c>
      <c r="O32" s="2">
        <f t="shared" si="6"/>
        <v>8053.4250000000002</v>
      </c>
    </row>
    <row r="33" spans="1:16">
      <c r="A33" t="s">
        <v>19</v>
      </c>
      <c r="B33" s="2">
        <v>900</v>
      </c>
      <c r="C33" s="2">
        <f t="shared" si="4"/>
        <v>1073.79</v>
      </c>
      <c r="D33" s="2"/>
      <c r="E33" t="s">
        <v>118</v>
      </c>
      <c r="F33" s="2">
        <v>4750</v>
      </c>
      <c r="G33" s="2">
        <f t="shared" si="7"/>
        <v>5667.2250000000004</v>
      </c>
      <c r="I33" t="s">
        <v>73</v>
      </c>
      <c r="J33" s="2">
        <v>900</v>
      </c>
      <c r="K33" s="2">
        <f t="shared" si="5"/>
        <v>1073.79</v>
      </c>
      <c r="M33" t="s">
        <v>103</v>
      </c>
      <c r="N33" s="2">
        <v>2600</v>
      </c>
      <c r="O33" s="2">
        <f t="shared" si="6"/>
        <v>3102.06</v>
      </c>
    </row>
    <row r="34" spans="1:16">
      <c r="A34" t="s">
        <v>27</v>
      </c>
      <c r="B34" s="2">
        <v>1050</v>
      </c>
      <c r="C34" s="2">
        <f t="shared" si="4"/>
        <v>1252.7549999999999</v>
      </c>
      <c r="D34" s="2"/>
      <c r="E34" t="s">
        <v>119</v>
      </c>
      <c r="F34" s="2">
        <v>19200</v>
      </c>
      <c r="G34" s="2">
        <f t="shared" si="7"/>
        <v>22907.52</v>
      </c>
      <c r="I34" t="s">
        <v>74</v>
      </c>
      <c r="J34" s="2">
        <v>1600</v>
      </c>
      <c r="K34" s="2">
        <f t="shared" si="5"/>
        <v>1908.96</v>
      </c>
      <c r="M34" t="s">
        <v>104</v>
      </c>
      <c r="N34" s="2">
        <v>8650</v>
      </c>
      <c r="O34" s="2">
        <f t="shared" si="6"/>
        <v>10320.315000000001</v>
      </c>
    </row>
    <row r="35" spans="1:16">
      <c r="A35" t="s">
        <v>28</v>
      </c>
      <c r="B35" s="2">
        <v>1250</v>
      </c>
      <c r="C35" s="2">
        <f t="shared" si="4"/>
        <v>1491.375</v>
      </c>
      <c r="D35" s="2"/>
      <c r="E35" t="s">
        <v>120</v>
      </c>
      <c r="F35" s="2">
        <v>11250</v>
      </c>
      <c r="G35" s="2">
        <f t="shared" si="7"/>
        <v>13422.375</v>
      </c>
      <c r="I35" t="s">
        <v>75</v>
      </c>
      <c r="J35" s="2">
        <v>2900</v>
      </c>
      <c r="K35" s="2">
        <f t="shared" si="5"/>
        <v>3459.99</v>
      </c>
      <c r="M35" t="s">
        <v>105</v>
      </c>
      <c r="N35" s="2">
        <v>2892</v>
      </c>
      <c r="O35" s="2">
        <f t="shared" si="6"/>
        <v>3450.4451999999997</v>
      </c>
    </row>
    <row r="36" spans="1:16" ht="15.75" thickBot="1">
      <c r="A36" t="s">
        <v>20</v>
      </c>
      <c r="B36" s="2">
        <v>5050</v>
      </c>
      <c r="C36" s="2">
        <f t="shared" si="4"/>
        <v>6025.1549999999997</v>
      </c>
      <c r="D36" s="2"/>
      <c r="E36" t="s">
        <v>121</v>
      </c>
      <c r="F36" s="7">
        <v>19200</v>
      </c>
      <c r="G36" s="2">
        <f t="shared" si="7"/>
        <v>22907.52</v>
      </c>
      <c r="I36" t="s">
        <v>129</v>
      </c>
      <c r="J36" s="2">
        <v>150</v>
      </c>
      <c r="K36" s="2">
        <f t="shared" si="5"/>
        <v>178.965</v>
      </c>
      <c r="M36" t="s">
        <v>106</v>
      </c>
      <c r="N36" s="2">
        <v>6000</v>
      </c>
      <c r="O36" s="2">
        <f t="shared" si="6"/>
        <v>7158.5999999999995</v>
      </c>
    </row>
    <row r="37" spans="1:16" ht="15.75" thickBot="1">
      <c r="A37" t="s">
        <v>21</v>
      </c>
      <c r="B37" s="2">
        <v>1100</v>
      </c>
      <c r="C37" s="2">
        <f t="shared" si="4"/>
        <v>1312.41</v>
      </c>
      <c r="D37" s="2"/>
      <c r="E37" s="1" t="s">
        <v>61</v>
      </c>
      <c r="F37" s="3">
        <f>SUM(F27:F36)</f>
        <v>92600</v>
      </c>
      <c r="G37" s="3">
        <f>SUM(G27:G36)</f>
        <v>110481.06</v>
      </c>
      <c r="I37" t="s">
        <v>76</v>
      </c>
      <c r="J37" s="2">
        <v>1300</v>
      </c>
      <c r="K37" s="2">
        <f t="shared" si="5"/>
        <v>1551.03</v>
      </c>
      <c r="M37" t="s">
        <v>107</v>
      </c>
      <c r="N37" s="7">
        <v>550</v>
      </c>
      <c r="O37" s="7">
        <f t="shared" si="6"/>
        <v>656.20500000000004</v>
      </c>
    </row>
    <row r="38" spans="1:16">
      <c r="A38" t="s">
        <v>22</v>
      </c>
      <c r="B38" s="2">
        <v>450</v>
      </c>
      <c r="C38" s="2">
        <f t="shared" si="4"/>
        <v>536.89499999999998</v>
      </c>
      <c r="D38" s="2"/>
      <c r="I38" t="s">
        <v>124</v>
      </c>
      <c r="J38" s="2"/>
      <c r="K38" s="2">
        <f t="shared" si="5"/>
        <v>0</v>
      </c>
      <c r="M38" s="1" t="s">
        <v>108</v>
      </c>
      <c r="N38" s="3">
        <f>SUM(N25:N37)</f>
        <v>57942</v>
      </c>
      <c r="O38" s="3">
        <f>SUM(O25:O37)</f>
        <v>69130.600200000015</v>
      </c>
    </row>
    <row r="39" spans="1:16">
      <c r="A39" t="s">
        <v>23</v>
      </c>
      <c r="B39" s="2">
        <v>20650</v>
      </c>
      <c r="C39" s="2">
        <f t="shared" si="4"/>
        <v>24637.514999999999</v>
      </c>
      <c r="D39" s="3"/>
      <c r="I39" t="s">
        <v>125</v>
      </c>
      <c r="J39" s="2"/>
      <c r="K39" s="2">
        <f t="shared" si="5"/>
        <v>0</v>
      </c>
    </row>
    <row r="40" spans="1:16" ht="15.75" thickBot="1">
      <c r="A40" t="s">
        <v>24</v>
      </c>
      <c r="B40" s="7">
        <v>7350</v>
      </c>
      <c r="C40" s="7">
        <f t="shared" si="4"/>
        <v>8769.2849999999999</v>
      </c>
      <c r="I40" t="s">
        <v>77</v>
      </c>
      <c r="J40" s="7">
        <v>900</v>
      </c>
      <c r="K40" s="7">
        <f t="shared" si="5"/>
        <v>1073.79</v>
      </c>
    </row>
    <row r="41" spans="1:16">
      <c r="A41" s="1" t="s">
        <v>25</v>
      </c>
      <c r="B41" s="3">
        <f>SUM(B24:B40)</f>
        <v>250000</v>
      </c>
      <c r="C41" s="3">
        <f>+SUM(C24:C40)</f>
        <v>298275</v>
      </c>
      <c r="I41" s="1" t="s">
        <v>78</v>
      </c>
      <c r="J41" s="3">
        <f>SUM(J25:J40)</f>
        <v>22000</v>
      </c>
      <c r="K41" s="3">
        <f>SUM(K25:K40)</f>
        <v>26248.2</v>
      </c>
    </row>
    <row r="42" spans="1:16" ht="15.75" thickBot="1">
      <c r="A42" s="4"/>
      <c r="B42" s="4"/>
      <c r="C42" s="4"/>
      <c r="D42" s="4"/>
      <c r="E42" s="4"/>
      <c r="F42" s="4"/>
      <c r="G42" s="4"/>
    </row>
    <row r="43" spans="1:16">
      <c r="I43" s="16" t="s">
        <v>126</v>
      </c>
      <c r="J43" s="16"/>
      <c r="K43" s="16"/>
      <c r="L43" s="16"/>
      <c r="M43" s="16"/>
      <c r="N43" s="16"/>
      <c r="O43" s="16"/>
      <c r="P43" s="16"/>
    </row>
    <row r="44" spans="1:16">
      <c r="I44" s="16" t="s">
        <v>127</v>
      </c>
      <c r="J44" s="16"/>
      <c r="K44" s="16"/>
      <c r="L44" s="16"/>
      <c r="M44" s="16"/>
      <c r="N44" s="16"/>
      <c r="O44" s="16"/>
      <c r="P44" s="16"/>
    </row>
    <row r="45" spans="1:16" ht="15.75" thickBot="1">
      <c r="I45" s="4"/>
      <c r="J45" s="4"/>
      <c r="K45" s="4"/>
      <c r="L45" s="4"/>
      <c r="M45" s="4"/>
      <c r="N45" s="4"/>
      <c r="O45" s="4"/>
    </row>
  </sheetData>
  <mergeCells count="23">
    <mergeCell ref="I43:P43"/>
    <mergeCell ref="I44:P44"/>
    <mergeCell ref="R4:S4"/>
    <mergeCell ref="R5:S5"/>
    <mergeCell ref="R8:S8"/>
    <mergeCell ref="I1:P1"/>
    <mergeCell ref="I2:P2"/>
    <mergeCell ref="J4:K4"/>
    <mergeCell ref="B8:C8"/>
    <mergeCell ref="F8:G8"/>
    <mergeCell ref="J8:K8"/>
    <mergeCell ref="N8:O8"/>
    <mergeCell ref="Q1:X1"/>
    <mergeCell ref="Q2:X2"/>
    <mergeCell ref="N4:O4"/>
    <mergeCell ref="J5:K5"/>
    <mergeCell ref="N5:O5"/>
    <mergeCell ref="A1:H1"/>
    <mergeCell ref="A2:H2"/>
    <mergeCell ref="B4:C4"/>
    <mergeCell ref="B5:C5"/>
    <mergeCell ref="F4:G4"/>
    <mergeCell ref="F5:G5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.xlsx)Sheet1</vt:lpstr>
      <vt:lpstr>.xlsx)Sheet2</vt:lpstr>
      <vt:lpstr>.xlsx)Sheet3</vt:lpstr>
    </vt:vector>
  </TitlesOfParts>
  <Company>NCSU - Ag &amp; Resource Economics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cdsafley</dc:creator>
  <cp:lastModifiedBy>UGDell2</cp:lastModifiedBy>
  <cp:lastPrinted>2007-06-11T13:59:49Z</cp:lastPrinted>
  <dcterms:created xsi:type="dcterms:W3CDTF">2007-06-06T18:29:14Z</dcterms:created>
  <dcterms:modified xsi:type="dcterms:W3CDTF">2007-06-11T20:04:36Z</dcterms:modified>
</cp:coreProperties>
</file>